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ja ZIS\godisnjaci\batut\2024\PRED LEKTURU\Godisnjak_tabele\"/>
    </mc:Choice>
  </mc:AlternateContent>
  <xr:revisionPtr revIDLastSave="0" documentId="13_ncr:1_{BA7F2C9D-6520-4305-98D6-07D512A8CCB4}" xr6:coauthVersionLast="47" xr6:coauthVersionMax="47" xr10:uidLastSave="{00000000-0000-0000-0000-000000000000}"/>
  <bookViews>
    <workbookView xWindow="-108" yWindow="-108" windowWidth="30936" windowHeight="16776" tabRatio="777" xr2:uid="{B8549D03-03AD-44E6-8045-E8A0214A4045}"/>
  </bookViews>
  <sheets>
    <sheet name="8.1." sheetId="5" r:id="rId1"/>
    <sheet name="8.2." sheetId="3" r:id="rId2"/>
    <sheet name="8.3." sheetId="15" r:id="rId3"/>
    <sheet name="8.4." sheetId="16" r:id="rId4"/>
    <sheet name="8.5." sheetId="18" r:id="rId5"/>
    <sheet name="8.6." sheetId="19" r:id="rId6"/>
    <sheet name="8.7." sheetId="21" r:id="rId7"/>
    <sheet name="8.8." sheetId="22" r:id="rId8"/>
    <sheet name="8.9." sheetId="6" r:id="rId9"/>
    <sheet name="8.10." sheetId="7" r:id="rId10"/>
    <sheet name="8.11." sheetId="8" r:id="rId11"/>
    <sheet name="8.12." sheetId="10" r:id="rId12"/>
    <sheet name="8.13." sheetId="23" r:id="rId13"/>
    <sheet name="8.14." sheetId="12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8" l="1"/>
  <c r="H14" i="8"/>
  <c r="E14" i="8"/>
  <c r="B49" i="12"/>
  <c r="B36" i="12"/>
  <c r="B35" i="12"/>
  <c r="E10" i="23"/>
  <c r="F10" i="23"/>
  <c r="G10" i="23"/>
  <c r="H10" i="23"/>
  <c r="I10" i="23"/>
  <c r="D10" i="23"/>
  <c r="G77" i="10"/>
  <c r="H77" i="10"/>
  <c r="E77" i="10"/>
  <c r="E76" i="10"/>
  <c r="G75" i="10"/>
  <c r="H75" i="10"/>
  <c r="E75" i="10"/>
  <c r="H98" i="10"/>
  <c r="C101" i="10"/>
  <c r="C97" i="10"/>
  <c r="C93" i="10"/>
  <c r="C89" i="10"/>
  <c r="F82" i="10"/>
  <c r="H82" i="10"/>
  <c r="E82" i="10"/>
  <c r="C85" i="10"/>
  <c r="E42" i="10"/>
  <c r="G45" i="10"/>
  <c r="H45" i="10"/>
  <c r="I45" i="10"/>
  <c r="H43" i="10"/>
  <c r="G43" i="10"/>
  <c r="I66" i="10"/>
  <c r="I54" i="10"/>
  <c r="F50" i="10"/>
  <c r="G50" i="10"/>
  <c r="H50" i="10"/>
  <c r="I50" i="10"/>
  <c r="H46" i="10"/>
  <c r="E46" i="10"/>
  <c r="I13" i="10"/>
  <c r="F13" i="10"/>
  <c r="H13" i="10"/>
  <c r="I34" i="10"/>
  <c r="I22" i="10"/>
  <c r="H14" i="10"/>
  <c r="F77" i="8"/>
  <c r="H77" i="8"/>
  <c r="I77" i="8"/>
  <c r="E77" i="8"/>
  <c r="F75" i="8"/>
  <c r="G75" i="8"/>
  <c r="H75" i="8"/>
  <c r="I75" i="8"/>
  <c r="E75" i="8"/>
  <c r="F76" i="8"/>
  <c r="G76" i="8"/>
  <c r="H76" i="8"/>
  <c r="E76" i="8"/>
  <c r="C97" i="8"/>
  <c r="C89" i="8"/>
  <c r="E78" i="8"/>
  <c r="G78" i="8"/>
  <c r="I90" i="8"/>
  <c r="C104" i="8"/>
  <c r="C101" i="8"/>
  <c r="F46" i="8"/>
  <c r="G46" i="8"/>
  <c r="H46" i="8"/>
  <c r="I46" i="8"/>
  <c r="F43" i="8"/>
  <c r="G43" i="8"/>
  <c r="H43" i="8"/>
  <c r="I43" i="8"/>
  <c r="E43" i="8"/>
  <c r="E44" i="8"/>
  <c r="F44" i="8"/>
  <c r="G44" i="8"/>
  <c r="H44" i="8"/>
  <c r="E45" i="8"/>
  <c r="F45" i="8"/>
  <c r="G45" i="8"/>
  <c r="I45" i="8"/>
  <c r="I34" i="8"/>
  <c r="I11" i="8"/>
  <c r="H11" i="8"/>
  <c r="G11" i="8"/>
  <c r="E11" i="8"/>
  <c r="E12" i="8"/>
  <c r="F12" i="8"/>
  <c r="G12" i="8"/>
  <c r="H12" i="8"/>
  <c r="I12" i="8"/>
  <c r="E13" i="8"/>
  <c r="F13" i="8"/>
  <c r="G13" i="8"/>
  <c r="H13" i="8"/>
  <c r="I13" i="8"/>
  <c r="C31" i="7"/>
  <c r="D31" i="7"/>
  <c r="E31" i="7"/>
  <c r="F31" i="7"/>
  <c r="G31" i="7"/>
  <c r="B40" i="7"/>
  <c r="B33" i="7"/>
  <c r="K22" i="6"/>
  <c r="B23" i="22"/>
  <c r="B24" i="22"/>
  <c r="B25" i="22"/>
  <c r="B26" i="22"/>
  <c r="B27" i="22"/>
  <c r="B28" i="22"/>
  <c r="B29" i="22"/>
  <c r="B30" i="22"/>
  <c r="B31" i="22"/>
  <c r="B32" i="22"/>
  <c r="B33" i="22"/>
  <c r="B34" i="22"/>
  <c r="B11" i="22"/>
  <c r="B12" i="22"/>
  <c r="B13" i="22"/>
  <c r="B14" i="22"/>
  <c r="B15" i="22"/>
  <c r="B16" i="22"/>
  <c r="B17" i="22"/>
  <c r="B18" i="22"/>
  <c r="B19" i="22"/>
  <c r="B20" i="22"/>
  <c r="B21" i="22"/>
  <c r="B10" i="22"/>
  <c r="B36" i="22"/>
  <c r="B37" i="22"/>
  <c r="B38" i="22"/>
  <c r="B39" i="22"/>
  <c r="B40" i="22"/>
  <c r="B41" i="22"/>
  <c r="B42" i="22"/>
  <c r="B43" i="22"/>
  <c r="B44" i="22"/>
  <c r="B45" i="22"/>
  <c r="B46" i="22"/>
  <c r="B47" i="22"/>
  <c r="C15" i="21"/>
  <c r="D15" i="21"/>
  <c r="E15" i="21"/>
  <c r="F15" i="21"/>
  <c r="G15" i="21"/>
  <c r="H15" i="21"/>
  <c r="I15" i="21"/>
  <c r="B15" i="21"/>
  <c r="C12" i="21"/>
  <c r="D12" i="21"/>
  <c r="E12" i="21"/>
  <c r="F12" i="21"/>
  <c r="G12" i="21"/>
  <c r="H12" i="21"/>
  <c r="I12" i="21"/>
  <c r="B12" i="21"/>
  <c r="C9" i="21"/>
  <c r="D9" i="21"/>
  <c r="E9" i="21"/>
  <c r="F9" i="21"/>
  <c r="G9" i="21"/>
  <c r="H9" i="21"/>
  <c r="I9" i="21"/>
  <c r="B9" i="21"/>
  <c r="C15" i="18"/>
  <c r="D15" i="18"/>
  <c r="E15" i="18"/>
  <c r="B15" i="18"/>
  <c r="C12" i="18"/>
  <c r="D12" i="18"/>
  <c r="E12" i="18"/>
  <c r="B12" i="18"/>
  <c r="C9" i="18"/>
  <c r="D9" i="18"/>
  <c r="E9" i="18"/>
  <c r="B9" i="18"/>
  <c r="E103" i="16"/>
  <c r="F103" i="16"/>
  <c r="G103" i="16"/>
  <c r="E94" i="16"/>
  <c r="F82" i="16"/>
  <c r="G82" i="16"/>
  <c r="H82" i="16"/>
  <c r="I82" i="16"/>
  <c r="J82" i="16"/>
  <c r="K82" i="16"/>
  <c r="F85" i="16"/>
  <c r="G85" i="16"/>
  <c r="H85" i="16"/>
  <c r="I85" i="16"/>
  <c r="J85" i="16"/>
  <c r="K85" i="16"/>
  <c r="F88" i="16"/>
  <c r="G88" i="16"/>
  <c r="H88" i="16"/>
  <c r="I88" i="16"/>
  <c r="J88" i="16"/>
  <c r="K88" i="16"/>
  <c r="F91" i="16"/>
  <c r="G91" i="16"/>
  <c r="H91" i="16"/>
  <c r="I91" i="16"/>
  <c r="J91" i="16"/>
  <c r="K91" i="16"/>
  <c r="F94" i="16"/>
  <c r="G94" i="16"/>
  <c r="H94" i="16"/>
  <c r="I94" i="16"/>
  <c r="J94" i="16"/>
  <c r="K94" i="16"/>
  <c r="F97" i="16"/>
  <c r="G97" i="16"/>
  <c r="H97" i="16"/>
  <c r="I97" i="16"/>
  <c r="J97" i="16"/>
  <c r="K97" i="16"/>
  <c r="F100" i="16"/>
  <c r="G100" i="16"/>
  <c r="H100" i="16"/>
  <c r="I100" i="16"/>
  <c r="J100" i="16"/>
  <c r="K100" i="16"/>
  <c r="H103" i="16"/>
  <c r="I103" i="16"/>
  <c r="J103" i="16"/>
  <c r="K103" i="16"/>
  <c r="F106" i="16"/>
  <c r="G106" i="16"/>
  <c r="H106" i="16"/>
  <c r="I106" i="16"/>
  <c r="J106" i="16"/>
  <c r="K106" i="16"/>
  <c r="F109" i="16"/>
  <c r="G109" i="16"/>
  <c r="H109" i="16"/>
  <c r="I109" i="16"/>
  <c r="J109" i="16"/>
  <c r="K109" i="16"/>
  <c r="D109" i="16"/>
  <c r="D106" i="16"/>
  <c r="D103" i="16"/>
  <c r="D100" i="16"/>
  <c r="D97" i="16"/>
  <c r="D94" i="16"/>
  <c r="D91" i="16"/>
  <c r="D88" i="16"/>
  <c r="D85" i="16"/>
  <c r="E76" i="16"/>
  <c r="F76" i="16"/>
  <c r="G76" i="16"/>
  <c r="H76" i="16"/>
  <c r="I76" i="16"/>
  <c r="J76" i="16"/>
  <c r="K76" i="16"/>
  <c r="E73" i="16"/>
  <c r="F73" i="16"/>
  <c r="G73" i="16"/>
  <c r="H73" i="16"/>
  <c r="I73" i="16"/>
  <c r="J73" i="16"/>
  <c r="K73" i="16"/>
  <c r="E70" i="16"/>
  <c r="F70" i="16"/>
  <c r="G70" i="16"/>
  <c r="H70" i="16"/>
  <c r="I70" i="16"/>
  <c r="J70" i="16"/>
  <c r="K70" i="16"/>
  <c r="E67" i="16"/>
  <c r="F67" i="16"/>
  <c r="G67" i="16"/>
  <c r="H67" i="16"/>
  <c r="I67" i="16"/>
  <c r="J67" i="16"/>
  <c r="K67" i="16"/>
  <c r="E64" i="16"/>
  <c r="F64" i="16"/>
  <c r="G64" i="16"/>
  <c r="H64" i="16"/>
  <c r="I64" i="16"/>
  <c r="J64" i="16"/>
  <c r="K64" i="16"/>
  <c r="E61" i="16"/>
  <c r="F61" i="16"/>
  <c r="G61" i="16"/>
  <c r="H61" i="16"/>
  <c r="I61" i="16"/>
  <c r="J61" i="16"/>
  <c r="K61" i="16"/>
  <c r="E58" i="16"/>
  <c r="F58" i="16"/>
  <c r="G58" i="16"/>
  <c r="H58" i="16"/>
  <c r="I58" i="16"/>
  <c r="J58" i="16"/>
  <c r="K58" i="16"/>
  <c r="E55" i="16"/>
  <c r="F55" i="16"/>
  <c r="G55" i="16"/>
  <c r="H55" i="16"/>
  <c r="I55" i="16"/>
  <c r="J55" i="16"/>
  <c r="K55" i="16"/>
  <c r="E52" i="16"/>
  <c r="F52" i="16"/>
  <c r="G52" i="16"/>
  <c r="H52" i="16"/>
  <c r="I52" i="16"/>
  <c r="J52" i="16"/>
  <c r="K52" i="16"/>
  <c r="E49" i="16"/>
  <c r="F49" i="16"/>
  <c r="G49" i="16"/>
  <c r="H49" i="16"/>
  <c r="I49" i="16"/>
  <c r="J49" i="16"/>
  <c r="K49" i="16"/>
  <c r="E47" i="16"/>
  <c r="F47" i="16"/>
  <c r="G47" i="16"/>
  <c r="H47" i="16"/>
  <c r="I47" i="16"/>
  <c r="J47" i="16"/>
  <c r="K47" i="16"/>
  <c r="D47" i="16"/>
  <c r="E48" i="16"/>
  <c r="F48" i="16"/>
  <c r="G48" i="16"/>
  <c r="H48" i="16"/>
  <c r="I48" i="16"/>
  <c r="J48" i="16"/>
  <c r="K48" i="16"/>
  <c r="D48" i="16"/>
  <c r="D76" i="16"/>
  <c r="D73" i="16"/>
  <c r="D70" i="16"/>
  <c r="D67" i="16"/>
  <c r="D64" i="16"/>
  <c r="D61" i="16"/>
  <c r="D58" i="16"/>
  <c r="D55" i="16"/>
  <c r="D52" i="16"/>
  <c r="D49" i="16"/>
  <c r="E14" i="16"/>
  <c r="F14" i="16"/>
  <c r="G14" i="16"/>
  <c r="H14" i="16"/>
  <c r="I14" i="16"/>
  <c r="J14" i="16"/>
  <c r="K14" i="16"/>
  <c r="E15" i="16"/>
  <c r="F15" i="16"/>
  <c r="G15" i="16"/>
  <c r="H15" i="16"/>
  <c r="I15" i="16"/>
  <c r="J15" i="16"/>
  <c r="K15" i="16"/>
  <c r="E43" i="16"/>
  <c r="F43" i="16"/>
  <c r="G43" i="16"/>
  <c r="H43" i="16"/>
  <c r="I43" i="16"/>
  <c r="J43" i="16"/>
  <c r="K43" i="16"/>
  <c r="E40" i="16"/>
  <c r="F40" i="16"/>
  <c r="G40" i="16"/>
  <c r="H40" i="16"/>
  <c r="I40" i="16"/>
  <c r="J40" i="16"/>
  <c r="K40" i="16"/>
  <c r="E37" i="16"/>
  <c r="F37" i="16"/>
  <c r="G37" i="16"/>
  <c r="H37" i="16"/>
  <c r="I37" i="16"/>
  <c r="J37" i="16"/>
  <c r="K37" i="16"/>
  <c r="E34" i="16"/>
  <c r="F34" i="16"/>
  <c r="G34" i="16"/>
  <c r="H34" i="16"/>
  <c r="I34" i="16"/>
  <c r="J34" i="16"/>
  <c r="K34" i="16"/>
  <c r="E31" i="16"/>
  <c r="F31" i="16"/>
  <c r="G31" i="16"/>
  <c r="H31" i="16"/>
  <c r="I31" i="16"/>
  <c r="J31" i="16"/>
  <c r="K31" i="16"/>
  <c r="E28" i="16"/>
  <c r="F28" i="16"/>
  <c r="G28" i="16"/>
  <c r="H28" i="16"/>
  <c r="I28" i="16"/>
  <c r="J28" i="16"/>
  <c r="K28" i="16"/>
  <c r="E25" i="16"/>
  <c r="F25" i="16"/>
  <c r="G25" i="16"/>
  <c r="H25" i="16"/>
  <c r="I25" i="16"/>
  <c r="J25" i="16"/>
  <c r="K25" i="16"/>
  <c r="E22" i="16"/>
  <c r="F22" i="16"/>
  <c r="G22" i="16"/>
  <c r="H22" i="16"/>
  <c r="I22" i="16"/>
  <c r="J22" i="16"/>
  <c r="K22" i="16"/>
  <c r="E19" i="16"/>
  <c r="F19" i="16"/>
  <c r="G19" i="16"/>
  <c r="H19" i="16"/>
  <c r="I19" i="16"/>
  <c r="J19" i="16"/>
  <c r="K19" i="16"/>
  <c r="E16" i="16"/>
  <c r="F16" i="16"/>
  <c r="G16" i="16"/>
  <c r="H16" i="16"/>
  <c r="I16" i="16"/>
  <c r="I13" i="16" s="1"/>
  <c r="J16" i="16"/>
  <c r="K16" i="16"/>
  <c r="K13" i="16" s="1"/>
  <c r="B45" i="15"/>
  <c r="B46" i="15"/>
  <c r="B47" i="15"/>
  <c r="B48" i="15"/>
  <c r="B49" i="15"/>
  <c r="B50" i="15"/>
  <c r="B51" i="15"/>
  <c r="B52" i="15"/>
  <c r="B53" i="15"/>
  <c r="B54" i="15"/>
  <c r="B55" i="15"/>
  <c r="B56" i="15"/>
  <c r="B57" i="15"/>
  <c r="B44" i="15"/>
  <c r="F79" i="3"/>
  <c r="G79" i="3"/>
  <c r="H79" i="3"/>
  <c r="F76" i="3"/>
  <c r="G76" i="3"/>
  <c r="H76" i="3"/>
  <c r="E76" i="3"/>
  <c r="F73" i="3"/>
  <c r="G73" i="3"/>
  <c r="H73" i="3"/>
  <c r="E73" i="3"/>
  <c r="F70" i="3"/>
  <c r="G70" i="3"/>
  <c r="H70" i="3"/>
  <c r="E70" i="3"/>
  <c r="F67" i="3"/>
  <c r="G67" i="3"/>
  <c r="H67" i="3"/>
  <c r="E67" i="3"/>
  <c r="F64" i="3"/>
  <c r="G64" i="3"/>
  <c r="H64" i="3"/>
  <c r="E64" i="3"/>
  <c r="F61" i="3"/>
  <c r="G61" i="3"/>
  <c r="H61" i="3"/>
  <c r="F55" i="3"/>
  <c r="G55" i="3"/>
  <c r="H55" i="3"/>
  <c r="F52" i="3"/>
  <c r="G52" i="3"/>
  <c r="H52" i="3"/>
  <c r="E52" i="3"/>
  <c r="F49" i="3"/>
  <c r="G49" i="3"/>
  <c r="H49" i="3"/>
  <c r="E49" i="3"/>
  <c r="F46" i="3"/>
  <c r="G46" i="3"/>
  <c r="H46" i="3"/>
  <c r="E46" i="3"/>
  <c r="F43" i="3"/>
  <c r="G43" i="3"/>
  <c r="H43" i="3"/>
  <c r="E43" i="3"/>
  <c r="F40" i="3"/>
  <c r="G40" i="3"/>
  <c r="H40" i="3"/>
  <c r="E40" i="3"/>
  <c r="F37" i="3"/>
  <c r="G37" i="3"/>
  <c r="H37" i="3"/>
  <c r="F13" i="16" l="1"/>
  <c r="E13" i="16"/>
  <c r="I42" i="8"/>
  <c r="C77" i="8"/>
  <c r="D46" i="16"/>
  <c r="J13" i="16"/>
  <c r="G13" i="16"/>
  <c r="G46" i="16"/>
  <c r="H13" i="16"/>
  <c r="H46" i="16"/>
  <c r="F46" i="16"/>
  <c r="I46" i="16"/>
  <c r="K46" i="16"/>
  <c r="J46" i="16"/>
  <c r="E46" i="16"/>
  <c r="I24" i="12"/>
  <c r="H24" i="12"/>
  <c r="G24" i="12"/>
  <c r="F24" i="12"/>
  <c r="E24" i="12"/>
  <c r="D24" i="12"/>
  <c r="B48" i="12"/>
  <c r="B47" i="12"/>
  <c r="B46" i="12"/>
  <c r="B45" i="12"/>
  <c r="B44" i="12"/>
  <c r="B43" i="12"/>
  <c r="B42" i="12"/>
  <c r="B41" i="12"/>
  <c r="B40" i="12"/>
  <c r="B39" i="12"/>
  <c r="B38" i="12"/>
  <c r="I37" i="12"/>
  <c r="H37" i="12"/>
  <c r="G37" i="12"/>
  <c r="F37" i="12"/>
  <c r="E37" i="12"/>
  <c r="D37" i="12"/>
  <c r="B34" i="12"/>
  <c r="B33" i="12"/>
  <c r="B32" i="12"/>
  <c r="B31" i="12"/>
  <c r="B30" i="12"/>
  <c r="B29" i="12"/>
  <c r="B28" i="12"/>
  <c r="B27" i="12"/>
  <c r="B26" i="12"/>
  <c r="B25" i="12"/>
  <c r="E98" i="10"/>
  <c r="H94" i="10"/>
  <c r="G94" i="10"/>
  <c r="F94" i="10"/>
  <c r="E94" i="10"/>
  <c r="H90" i="10"/>
  <c r="G90" i="10"/>
  <c r="F90" i="10"/>
  <c r="E90" i="10"/>
  <c r="H86" i="10"/>
  <c r="G86" i="10"/>
  <c r="F86" i="10"/>
  <c r="E86" i="10"/>
  <c r="F70" i="10"/>
  <c r="E70" i="10"/>
  <c r="H66" i="10"/>
  <c r="G66" i="10"/>
  <c r="F66" i="10"/>
  <c r="E66" i="10"/>
  <c r="H62" i="10"/>
  <c r="G62" i="10"/>
  <c r="F62" i="10"/>
  <c r="E62" i="10"/>
  <c r="I58" i="10"/>
  <c r="H58" i="10"/>
  <c r="G58" i="10"/>
  <c r="F58" i="10"/>
  <c r="E58" i="10"/>
  <c r="H54" i="10"/>
  <c r="G54" i="10"/>
  <c r="F54" i="10"/>
  <c r="E54" i="10"/>
  <c r="E50" i="10"/>
  <c r="I42" i="10"/>
  <c r="E46" i="8"/>
  <c r="C47" i="8"/>
  <c r="C48" i="8"/>
  <c r="C49" i="8"/>
  <c r="E50" i="8"/>
  <c r="F50" i="8"/>
  <c r="G50" i="8"/>
  <c r="H50" i="8"/>
  <c r="C51" i="8"/>
  <c r="C52" i="8"/>
  <c r="C53" i="8"/>
  <c r="E54" i="8"/>
  <c r="F54" i="8"/>
  <c r="G54" i="8"/>
  <c r="H54" i="8"/>
  <c r="C55" i="8"/>
  <c r="C56" i="8"/>
  <c r="C57" i="8"/>
  <c r="E58" i="8"/>
  <c r="F58" i="8"/>
  <c r="G58" i="8"/>
  <c r="H58" i="8"/>
  <c r="C59" i="8"/>
  <c r="C60" i="8"/>
  <c r="C61" i="8"/>
  <c r="E62" i="8"/>
  <c r="F62" i="8"/>
  <c r="G62" i="8"/>
  <c r="H62" i="8"/>
  <c r="C63" i="8"/>
  <c r="C64" i="8"/>
  <c r="C65" i="8"/>
  <c r="E66" i="8"/>
  <c r="F66" i="8"/>
  <c r="G66" i="8"/>
  <c r="H66" i="8"/>
  <c r="C67" i="8"/>
  <c r="C68" i="8"/>
  <c r="C69" i="8"/>
  <c r="E70" i="8"/>
  <c r="C71" i="8"/>
  <c r="C72" i="8"/>
  <c r="C73" i="8"/>
  <c r="C100" i="10"/>
  <c r="C99" i="10"/>
  <c r="C96" i="10"/>
  <c r="C95" i="10"/>
  <c r="C92" i="10"/>
  <c r="C91" i="10"/>
  <c r="C88" i="10"/>
  <c r="C87" i="10"/>
  <c r="C84" i="10"/>
  <c r="C83" i="10"/>
  <c r="C82" i="10" s="1"/>
  <c r="D85" i="10" s="1"/>
  <c r="C73" i="10"/>
  <c r="C72" i="10"/>
  <c r="C71" i="10"/>
  <c r="C69" i="10"/>
  <c r="C68" i="10"/>
  <c r="C67" i="10"/>
  <c r="C65" i="10"/>
  <c r="C64" i="10"/>
  <c r="C63" i="10"/>
  <c r="C61" i="10"/>
  <c r="C60" i="10"/>
  <c r="C59" i="10"/>
  <c r="C57" i="10"/>
  <c r="C56" i="10"/>
  <c r="C55" i="10"/>
  <c r="C53" i="10"/>
  <c r="C52" i="10"/>
  <c r="C51" i="10"/>
  <c r="C49" i="10"/>
  <c r="C48" i="10"/>
  <c r="C47" i="10"/>
  <c r="C103" i="8"/>
  <c r="C100" i="8"/>
  <c r="C99" i="8"/>
  <c r="C96" i="8"/>
  <c r="C95" i="8"/>
  <c r="C92" i="8"/>
  <c r="C91" i="8"/>
  <c r="C88" i="8"/>
  <c r="C87" i="8"/>
  <c r="C84" i="8"/>
  <c r="C83" i="8"/>
  <c r="E102" i="8"/>
  <c r="C102" i="8" s="1"/>
  <c r="D104" i="8" s="1"/>
  <c r="F98" i="8"/>
  <c r="E98" i="8"/>
  <c r="H94" i="8"/>
  <c r="G94" i="8"/>
  <c r="F94" i="8"/>
  <c r="E94" i="8"/>
  <c r="H90" i="8"/>
  <c r="G90" i="8"/>
  <c r="F90" i="8"/>
  <c r="E90" i="8"/>
  <c r="H86" i="8"/>
  <c r="G86" i="8"/>
  <c r="F86" i="8"/>
  <c r="E86" i="8"/>
  <c r="H82" i="8"/>
  <c r="G82" i="8"/>
  <c r="F82" i="8"/>
  <c r="E82" i="8"/>
  <c r="I58" i="8"/>
  <c r="I54" i="8"/>
  <c r="I24" i="23"/>
  <c r="H24" i="23"/>
  <c r="G24" i="23"/>
  <c r="F24" i="23"/>
  <c r="E24" i="23"/>
  <c r="D24" i="23"/>
  <c r="I38" i="23"/>
  <c r="H38" i="23"/>
  <c r="G38" i="23"/>
  <c r="F38" i="23"/>
  <c r="E38" i="23"/>
  <c r="D38" i="23"/>
  <c r="B51" i="23"/>
  <c r="B50" i="23"/>
  <c r="B49" i="23"/>
  <c r="B48" i="23"/>
  <c r="B47" i="23"/>
  <c r="B46" i="23"/>
  <c r="B45" i="23"/>
  <c r="B44" i="23"/>
  <c r="B43" i="23"/>
  <c r="B42" i="23"/>
  <c r="B41" i="23"/>
  <c r="B40" i="23"/>
  <c r="B39" i="23"/>
  <c r="B37" i="23"/>
  <c r="B23" i="23"/>
  <c r="B36" i="23"/>
  <c r="B35" i="23"/>
  <c r="B34" i="23"/>
  <c r="B33" i="23"/>
  <c r="B32" i="23"/>
  <c r="B31" i="23"/>
  <c r="B30" i="23"/>
  <c r="B29" i="23"/>
  <c r="B28" i="23"/>
  <c r="B27" i="23"/>
  <c r="B26" i="23"/>
  <c r="B25" i="23"/>
  <c r="E43" i="19"/>
  <c r="D43" i="19"/>
  <c r="C43" i="19"/>
  <c r="B43" i="19"/>
  <c r="E26" i="19"/>
  <c r="D26" i="19"/>
  <c r="C26" i="19"/>
  <c r="B26" i="19"/>
  <c r="E11" i="3"/>
  <c r="F11" i="3"/>
  <c r="G11" i="3"/>
  <c r="H11" i="3"/>
  <c r="E12" i="3"/>
  <c r="F12" i="3"/>
  <c r="G12" i="3"/>
  <c r="H12" i="3"/>
  <c r="F13" i="3"/>
  <c r="G13" i="3"/>
  <c r="H13" i="3"/>
  <c r="E16" i="3"/>
  <c r="F16" i="3"/>
  <c r="G16" i="3"/>
  <c r="H16" i="3"/>
  <c r="E19" i="3"/>
  <c r="F19" i="3"/>
  <c r="G19" i="3"/>
  <c r="H19" i="3"/>
  <c r="E22" i="3"/>
  <c r="F22" i="3"/>
  <c r="G22" i="3"/>
  <c r="H22" i="3"/>
  <c r="E25" i="3"/>
  <c r="F25" i="3"/>
  <c r="G25" i="3"/>
  <c r="H25" i="3"/>
  <c r="E28" i="3"/>
  <c r="F28" i="3"/>
  <c r="G28" i="3"/>
  <c r="H28" i="3"/>
  <c r="E31" i="3"/>
  <c r="F31" i="3"/>
  <c r="G31" i="3"/>
  <c r="H31" i="3"/>
  <c r="F35" i="3"/>
  <c r="G35" i="3"/>
  <c r="H35" i="3"/>
  <c r="F36" i="3"/>
  <c r="G36" i="3"/>
  <c r="H36" i="3"/>
  <c r="E39" i="3"/>
  <c r="E37" i="3" s="1"/>
  <c r="E57" i="3"/>
  <c r="E55" i="3" s="1"/>
  <c r="F59" i="3"/>
  <c r="G59" i="3"/>
  <c r="H59" i="3"/>
  <c r="G60" i="3"/>
  <c r="H60" i="3"/>
  <c r="E63" i="3"/>
  <c r="E61" i="3" s="1"/>
  <c r="E81" i="3"/>
  <c r="E79" i="3" s="1"/>
  <c r="H58" i="3" l="1"/>
  <c r="E74" i="10"/>
  <c r="G58" i="3"/>
  <c r="H74" i="10"/>
  <c r="C66" i="8"/>
  <c r="D67" i="8" s="1"/>
  <c r="D100" i="8"/>
  <c r="E74" i="8"/>
  <c r="B37" i="12"/>
  <c r="B24" i="12"/>
  <c r="C30" i="12" s="1"/>
  <c r="C44" i="10"/>
  <c r="C45" i="10"/>
  <c r="C43" i="10"/>
  <c r="C50" i="10"/>
  <c r="D53" i="10" s="1"/>
  <c r="D83" i="10"/>
  <c r="C70" i="10"/>
  <c r="D71" i="10" s="1"/>
  <c r="C75" i="10"/>
  <c r="F42" i="10"/>
  <c r="C58" i="10"/>
  <c r="D61" i="10" s="1"/>
  <c r="C46" i="10"/>
  <c r="D48" i="10" s="1"/>
  <c r="C44" i="8"/>
  <c r="C43" i="8"/>
  <c r="C45" i="8"/>
  <c r="C98" i="8"/>
  <c r="D101" i="8" s="1"/>
  <c r="C86" i="8"/>
  <c r="C94" i="8"/>
  <c r="D96" i="8" s="1"/>
  <c r="C76" i="8"/>
  <c r="C75" i="8"/>
  <c r="D103" i="8"/>
  <c r="C62" i="8"/>
  <c r="D65" i="8" s="1"/>
  <c r="G42" i="10"/>
  <c r="C62" i="10"/>
  <c r="D65" i="10" s="1"/>
  <c r="C50" i="8"/>
  <c r="D52" i="8" s="1"/>
  <c r="C70" i="8"/>
  <c r="D71" i="8" s="1"/>
  <c r="G34" i="3"/>
  <c r="C90" i="8"/>
  <c r="D93" i="8" s="1"/>
  <c r="C54" i="8"/>
  <c r="D55" i="8" s="1"/>
  <c r="G42" i="8"/>
  <c r="F42" i="8"/>
  <c r="C46" i="8"/>
  <c r="D47" i="8" s="1"/>
  <c r="C58" i="8"/>
  <c r="D61" i="8" s="1"/>
  <c r="H34" i="3"/>
  <c r="E42" i="8"/>
  <c r="C86" i="10"/>
  <c r="C90" i="10"/>
  <c r="C94" i="10"/>
  <c r="C98" i="10"/>
  <c r="D101" i="10" s="1"/>
  <c r="B24" i="23"/>
  <c r="C37" i="23" s="1"/>
  <c r="H42" i="10"/>
  <c r="C66" i="10"/>
  <c r="D67" i="10" s="1"/>
  <c r="C54" i="10"/>
  <c r="D56" i="10" s="1"/>
  <c r="C82" i="8"/>
  <c r="D84" i="8" s="1"/>
  <c r="B38" i="23"/>
  <c r="C45" i="23" s="1"/>
  <c r="F34" i="3"/>
  <c r="E60" i="3"/>
  <c r="E59" i="3"/>
  <c r="E35" i="3"/>
  <c r="E36" i="3"/>
  <c r="H10" i="3"/>
  <c r="G10" i="3"/>
  <c r="F10" i="3"/>
  <c r="E10" i="3"/>
  <c r="K81" i="16"/>
  <c r="J81" i="16"/>
  <c r="I81" i="16"/>
  <c r="H81" i="16"/>
  <c r="G81" i="16"/>
  <c r="F81" i="16"/>
  <c r="E81" i="16"/>
  <c r="K80" i="16"/>
  <c r="J80" i="16"/>
  <c r="I80" i="16"/>
  <c r="H80" i="16"/>
  <c r="G80" i="16"/>
  <c r="F80" i="16"/>
  <c r="E80" i="16"/>
  <c r="P43" i="15"/>
  <c r="O43" i="15"/>
  <c r="N43" i="15"/>
  <c r="M43" i="15"/>
  <c r="L43" i="15"/>
  <c r="K43" i="15"/>
  <c r="J43" i="15"/>
  <c r="I43" i="15"/>
  <c r="H43" i="15"/>
  <c r="G43" i="15"/>
  <c r="F43" i="15"/>
  <c r="E43" i="15"/>
  <c r="D43" i="15"/>
  <c r="C43" i="15"/>
  <c r="B42" i="15"/>
  <c r="B41" i="15"/>
  <c r="B40" i="15"/>
  <c r="B39" i="15"/>
  <c r="B38" i="15"/>
  <c r="B37" i="15"/>
  <c r="B36" i="15"/>
  <c r="B35" i="15"/>
  <c r="B34" i="15"/>
  <c r="B33" i="15"/>
  <c r="B32" i="15"/>
  <c r="B31" i="15"/>
  <c r="B30" i="15"/>
  <c r="B29" i="15"/>
  <c r="P28" i="15"/>
  <c r="O28" i="15"/>
  <c r="N28" i="15"/>
  <c r="M28" i="15"/>
  <c r="L28" i="15"/>
  <c r="K28" i="15"/>
  <c r="J28" i="15"/>
  <c r="I28" i="15"/>
  <c r="H28" i="15"/>
  <c r="G28" i="15"/>
  <c r="F28" i="15"/>
  <c r="E28" i="15"/>
  <c r="D28" i="15"/>
  <c r="C28" i="15"/>
  <c r="D95" i="10" l="1"/>
  <c r="D97" i="10"/>
  <c r="D87" i="8"/>
  <c r="D89" i="8"/>
  <c r="D45" i="8"/>
  <c r="D44" i="8"/>
  <c r="D88" i="8"/>
  <c r="D83" i="8"/>
  <c r="D85" i="8"/>
  <c r="D95" i="8"/>
  <c r="D97" i="8"/>
  <c r="D92" i="8"/>
  <c r="D96" i="10"/>
  <c r="C42" i="12"/>
  <c r="C48" i="12"/>
  <c r="C41" i="12"/>
  <c r="C38" i="12"/>
  <c r="C47" i="12"/>
  <c r="C40" i="12"/>
  <c r="C46" i="12"/>
  <c r="C39" i="12"/>
  <c r="C44" i="12"/>
  <c r="C45" i="12"/>
  <c r="C49" i="12"/>
  <c r="C43" i="12"/>
  <c r="C29" i="12"/>
  <c r="C32" i="12"/>
  <c r="C35" i="12"/>
  <c r="C33" i="12"/>
  <c r="C28" i="12"/>
  <c r="C31" i="12"/>
  <c r="C27" i="12"/>
  <c r="C34" i="12"/>
  <c r="C26" i="12"/>
  <c r="C36" i="12"/>
  <c r="C25" i="12"/>
  <c r="C29" i="23"/>
  <c r="C31" i="23"/>
  <c r="C35" i="23"/>
  <c r="C25" i="23"/>
  <c r="C30" i="23"/>
  <c r="C27" i="23"/>
  <c r="C32" i="23"/>
  <c r="C36" i="23"/>
  <c r="C26" i="23"/>
  <c r="D73" i="10"/>
  <c r="D72" i="10"/>
  <c r="D92" i="10"/>
  <c r="D93" i="10"/>
  <c r="D87" i="10"/>
  <c r="D89" i="10"/>
  <c r="D84" i="10"/>
  <c r="D63" i="10"/>
  <c r="D60" i="10"/>
  <c r="D59" i="10"/>
  <c r="D52" i="10"/>
  <c r="D51" i="10"/>
  <c r="D49" i="10"/>
  <c r="D47" i="10"/>
  <c r="D68" i="10"/>
  <c r="D69" i="10"/>
  <c r="D64" i="10"/>
  <c r="D99" i="8"/>
  <c r="D63" i="8"/>
  <c r="D64" i="8"/>
  <c r="D59" i="8"/>
  <c r="D56" i="8"/>
  <c r="D57" i="8"/>
  <c r="D48" i="8"/>
  <c r="D73" i="8"/>
  <c r="D51" i="8"/>
  <c r="D68" i="8"/>
  <c r="D53" i="8"/>
  <c r="D72" i="8"/>
  <c r="D69" i="8"/>
  <c r="J79" i="16"/>
  <c r="E79" i="16"/>
  <c r="D88" i="10"/>
  <c r="D91" i="10"/>
  <c r="B43" i="15"/>
  <c r="C42" i="8"/>
  <c r="D43" i="8" s="1"/>
  <c r="D49" i="8"/>
  <c r="B28" i="15"/>
  <c r="D91" i="8"/>
  <c r="D100" i="10"/>
  <c r="D99" i="10"/>
  <c r="E34" i="3"/>
  <c r="D60" i="8"/>
  <c r="I79" i="16"/>
  <c r="F79" i="16"/>
  <c r="H79" i="16"/>
  <c r="D80" i="16"/>
  <c r="G79" i="16"/>
  <c r="D81" i="16"/>
  <c r="E58" i="3"/>
  <c r="C34" i="23"/>
  <c r="C33" i="23"/>
  <c r="C44" i="23"/>
  <c r="C47" i="23"/>
  <c r="C28" i="23"/>
  <c r="C39" i="23"/>
  <c r="C51" i="23"/>
  <c r="C50" i="23"/>
  <c r="C42" i="23"/>
  <c r="C48" i="23"/>
  <c r="C40" i="23"/>
  <c r="C43" i="23"/>
  <c r="C49" i="23"/>
  <c r="C41" i="23"/>
  <c r="C46" i="23"/>
  <c r="D57" i="10"/>
  <c r="D55" i="10"/>
  <c r="C74" i="10"/>
  <c r="D77" i="10" s="1"/>
  <c r="C42" i="10"/>
  <c r="D44" i="10" s="1"/>
  <c r="C74" i="8"/>
  <c r="D77" i="8" s="1"/>
  <c r="K79" i="16"/>
  <c r="C24" i="12" l="1"/>
  <c r="D79" i="16"/>
  <c r="D76" i="8"/>
  <c r="D75" i="8"/>
  <c r="D74" i="8" s="1"/>
  <c r="D43" i="10"/>
  <c r="D45" i="10"/>
  <c r="D76" i="10"/>
  <c r="D75" i="10"/>
  <c r="B12" i="12"/>
  <c r="B13" i="12"/>
  <c r="B14" i="12"/>
  <c r="B15" i="12"/>
  <c r="B16" i="12"/>
  <c r="B17" i="12"/>
  <c r="B18" i="12"/>
  <c r="B19" i="12"/>
  <c r="B20" i="12"/>
  <c r="B21" i="12"/>
  <c r="B22" i="12"/>
  <c r="B23" i="12"/>
  <c r="B11" i="12"/>
  <c r="D10" i="12"/>
  <c r="E10" i="12"/>
  <c r="F10" i="12"/>
  <c r="G10" i="12"/>
  <c r="H10" i="12"/>
  <c r="I10" i="12"/>
  <c r="B12" i="23"/>
  <c r="B13" i="23"/>
  <c r="B14" i="23"/>
  <c r="B15" i="23"/>
  <c r="B16" i="23"/>
  <c r="B17" i="23"/>
  <c r="B18" i="23"/>
  <c r="B19" i="23"/>
  <c r="B20" i="23"/>
  <c r="B21" i="23"/>
  <c r="B22" i="23"/>
  <c r="B11" i="23"/>
  <c r="C15" i="10"/>
  <c r="C16" i="10"/>
  <c r="C17" i="10"/>
  <c r="C19" i="10"/>
  <c r="C20" i="10"/>
  <c r="C21" i="10"/>
  <c r="C23" i="10"/>
  <c r="C24" i="10"/>
  <c r="C25" i="10"/>
  <c r="C27" i="10"/>
  <c r="C28" i="10"/>
  <c r="C29" i="10"/>
  <c r="C31" i="10"/>
  <c r="C32" i="10"/>
  <c r="C33" i="10"/>
  <c r="C35" i="10"/>
  <c r="C36" i="10"/>
  <c r="C37" i="10"/>
  <c r="C39" i="10"/>
  <c r="C40" i="10"/>
  <c r="C41" i="10"/>
  <c r="E38" i="10"/>
  <c r="F38" i="10"/>
  <c r="E34" i="10"/>
  <c r="F34" i="10"/>
  <c r="G34" i="10"/>
  <c r="H34" i="10"/>
  <c r="E30" i="10"/>
  <c r="F30" i="10"/>
  <c r="G30" i="10"/>
  <c r="H30" i="10"/>
  <c r="E26" i="10"/>
  <c r="F26" i="10"/>
  <c r="G26" i="10"/>
  <c r="H26" i="10"/>
  <c r="I26" i="10"/>
  <c r="I10" i="10" s="1"/>
  <c r="E22" i="10"/>
  <c r="F22" i="10"/>
  <c r="G22" i="10"/>
  <c r="H22" i="10"/>
  <c r="E18" i="10"/>
  <c r="F18" i="10"/>
  <c r="G18" i="10"/>
  <c r="H18" i="10"/>
  <c r="E14" i="10"/>
  <c r="C15" i="8"/>
  <c r="C16" i="8"/>
  <c r="C17" i="8"/>
  <c r="C19" i="8"/>
  <c r="C20" i="8"/>
  <c r="C21" i="8"/>
  <c r="C23" i="8"/>
  <c r="C24" i="8"/>
  <c r="C25" i="8"/>
  <c r="C27" i="8"/>
  <c r="C28" i="8"/>
  <c r="C29" i="8"/>
  <c r="C31" i="8"/>
  <c r="C32" i="8"/>
  <c r="C33" i="8"/>
  <c r="C35" i="8"/>
  <c r="C36" i="8"/>
  <c r="C37" i="8"/>
  <c r="C39" i="8"/>
  <c r="C40" i="8"/>
  <c r="C41" i="8"/>
  <c r="E38" i="8"/>
  <c r="F38" i="8"/>
  <c r="E34" i="8"/>
  <c r="F34" i="8"/>
  <c r="G34" i="8"/>
  <c r="H34" i="8"/>
  <c r="E30" i="8"/>
  <c r="F30" i="8"/>
  <c r="G30" i="8"/>
  <c r="H30" i="8"/>
  <c r="E26" i="8"/>
  <c r="F26" i="8"/>
  <c r="G26" i="8"/>
  <c r="H26" i="8"/>
  <c r="I26" i="8"/>
  <c r="E22" i="8"/>
  <c r="F22" i="8"/>
  <c r="G22" i="8"/>
  <c r="H22" i="8"/>
  <c r="I22" i="8"/>
  <c r="E18" i="8"/>
  <c r="F18" i="8"/>
  <c r="G18" i="8"/>
  <c r="H18" i="8"/>
  <c r="B30" i="7"/>
  <c r="B24" i="7"/>
  <c r="B25" i="7"/>
  <c r="B26" i="7"/>
  <c r="B27" i="7"/>
  <c r="B28" i="7"/>
  <c r="B29" i="7"/>
  <c r="G21" i="7"/>
  <c r="C21" i="7"/>
  <c r="D21" i="7"/>
  <c r="E21" i="7"/>
  <c r="F21" i="7"/>
  <c r="C10" i="7"/>
  <c r="D10" i="7"/>
  <c r="E10" i="7"/>
  <c r="F10" i="7"/>
  <c r="G10" i="7"/>
  <c r="B13" i="7"/>
  <c r="B14" i="7"/>
  <c r="B15" i="7"/>
  <c r="B16" i="7"/>
  <c r="B17" i="7"/>
  <c r="B18" i="7"/>
  <c r="B19" i="7"/>
  <c r="B20" i="7"/>
  <c r="B23" i="7"/>
  <c r="B34" i="7"/>
  <c r="B35" i="7"/>
  <c r="B36" i="7"/>
  <c r="B37" i="7"/>
  <c r="B38" i="7"/>
  <c r="B39" i="7"/>
  <c r="B12" i="7"/>
  <c r="D21" i="6"/>
  <c r="D22" i="6" s="1"/>
  <c r="E21" i="6"/>
  <c r="E22" i="6" s="1"/>
  <c r="F21" i="6"/>
  <c r="F22" i="6" s="1"/>
  <c r="G21" i="6"/>
  <c r="G22" i="6" s="1"/>
  <c r="H21" i="6"/>
  <c r="H22" i="6" s="1"/>
  <c r="I21" i="6"/>
  <c r="I22" i="6" s="1"/>
  <c r="J21" i="6"/>
  <c r="J22" i="6" s="1"/>
  <c r="D11" i="6"/>
  <c r="E11" i="6"/>
  <c r="F11" i="6"/>
  <c r="G11" i="6"/>
  <c r="H11" i="6"/>
  <c r="I11" i="6"/>
  <c r="J11" i="6"/>
  <c r="K11" i="6"/>
  <c r="L11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23" i="6"/>
  <c r="C14" i="6"/>
  <c r="C15" i="6"/>
  <c r="C16" i="6"/>
  <c r="C17" i="6"/>
  <c r="C18" i="6"/>
  <c r="C19" i="6"/>
  <c r="C20" i="6"/>
  <c r="C13" i="6"/>
  <c r="C35" i="22"/>
  <c r="D35" i="22"/>
  <c r="E35" i="22"/>
  <c r="F35" i="22"/>
  <c r="G35" i="22"/>
  <c r="H35" i="22"/>
  <c r="I35" i="22"/>
  <c r="C22" i="22"/>
  <c r="D22" i="22"/>
  <c r="E22" i="22"/>
  <c r="F22" i="22"/>
  <c r="G22" i="22"/>
  <c r="H22" i="22"/>
  <c r="I22" i="22"/>
  <c r="B22" i="22" l="1"/>
  <c r="B31" i="7"/>
  <c r="C22" i="6"/>
  <c r="C14" i="8"/>
  <c r="D17" i="8" s="1"/>
  <c r="B10" i="23"/>
  <c r="C23" i="23" s="1"/>
  <c r="C13" i="10"/>
  <c r="C11" i="10"/>
  <c r="C14" i="10"/>
  <c r="D15" i="10" s="1"/>
  <c r="E10" i="10"/>
  <c r="C11" i="8"/>
  <c r="C13" i="8"/>
  <c r="C12" i="8"/>
  <c r="B35" i="22"/>
  <c r="C38" i="10"/>
  <c r="D41" i="10" s="1"/>
  <c r="H10" i="8"/>
  <c r="G10" i="8"/>
  <c r="C38" i="8"/>
  <c r="D39" i="8" s="1"/>
  <c r="D17" i="10"/>
  <c r="C26" i="10"/>
  <c r="D29" i="10" s="1"/>
  <c r="D9" i="6"/>
  <c r="C34" i="10"/>
  <c r="D37" i="10" s="1"/>
  <c r="C21" i="6"/>
  <c r="C22" i="10"/>
  <c r="D25" i="10" s="1"/>
  <c r="B10" i="12"/>
  <c r="C22" i="12" s="1"/>
  <c r="C30" i="10"/>
  <c r="D31" i="10" s="1"/>
  <c r="C18" i="10"/>
  <c r="D19" i="10" s="1"/>
  <c r="I10" i="8"/>
  <c r="C18" i="8"/>
  <c r="D19" i="8" s="1"/>
  <c r="C34" i="8"/>
  <c r="D36" i="8" s="1"/>
  <c r="E10" i="8"/>
  <c r="C30" i="8"/>
  <c r="D31" i="8" s="1"/>
  <c r="C26" i="8"/>
  <c r="D28" i="8" s="1"/>
  <c r="C22" i="8"/>
  <c r="D25" i="8" s="1"/>
  <c r="B21" i="7"/>
  <c r="G22" i="7" s="1"/>
  <c r="B10" i="7"/>
  <c r="G11" i="7" s="1"/>
  <c r="F32" i="7"/>
  <c r="K9" i="6"/>
  <c r="J9" i="6"/>
  <c r="K12" i="6" s="1"/>
  <c r="I9" i="6"/>
  <c r="H9" i="6"/>
  <c r="L9" i="6"/>
  <c r="G9" i="6"/>
  <c r="C11" i="6"/>
  <c r="F9" i="6"/>
  <c r="E9" i="6"/>
  <c r="C9" i="22"/>
  <c r="D9" i="22"/>
  <c r="E9" i="22"/>
  <c r="F9" i="22"/>
  <c r="G9" i="22"/>
  <c r="H9" i="22"/>
  <c r="I9" i="22"/>
  <c r="C9" i="19"/>
  <c r="D9" i="19"/>
  <c r="E9" i="19"/>
  <c r="B9" i="19"/>
  <c r="D20" i="16"/>
  <c r="D21" i="16"/>
  <c r="D23" i="16"/>
  <c r="D24" i="16"/>
  <c r="D26" i="16"/>
  <c r="D27" i="16"/>
  <c r="D29" i="16"/>
  <c r="D30" i="16"/>
  <c r="D32" i="16"/>
  <c r="D33" i="16"/>
  <c r="D35" i="16"/>
  <c r="D36" i="16"/>
  <c r="D38" i="16"/>
  <c r="D37" i="16" s="1"/>
  <c r="D41" i="16"/>
  <c r="D42" i="16"/>
  <c r="D44" i="16"/>
  <c r="D45" i="16"/>
  <c r="D17" i="16"/>
  <c r="D18" i="16"/>
  <c r="B15" i="15"/>
  <c r="B16" i="15"/>
  <c r="B17" i="15"/>
  <c r="B18" i="15"/>
  <c r="B19" i="15"/>
  <c r="B20" i="15"/>
  <c r="B21" i="15"/>
  <c r="B22" i="15"/>
  <c r="B23" i="15"/>
  <c r="B24" i="15"/>
  <c r="B25" i="15"/>
  <c r="B26" i="15"/>
  <c r="B27" i="15"/>
  <c r="B14" i="15"/>
  <c r="C13" i="15"/>
  <c r="D13" i="15"/>
  <c r="E13" i="15"/>
  <c r="F13" i="15"/>
  <c r="G13" i="15"/>
  <c r="H13" i="15"/>
  <c r="I13" i="15"/>
  <c r="J13" i="15"/>
  <c r="K13" i="15"/>
  <c r="L13" i="15"/>
  <c r="M13" i="15"/>
  <c r="O13" i="15"/>
  <c r="P13" i="15"/>
  <c r="C23" i="5"/>
  <c r="D23" i="5"/>
  <c r="E23" i="5"/>
  <c r="F23" i="5"/>
  <c r="B23" i="5"/>
  <c r="C14" i="5"/>
  <c r="D14" i="5"/>
  <c r="E14" i="5"/>
  <c r="F14" i="5"/>
  <c r="B14" i="5"/>
  <c r="D20" i="8" l="1"/>
  <c r="D21" i="8"/>
  <c r="D16" i="10"/>
  <c r="B9" i="22"/>
  <c r="D16" i="8"/>
  <c r="D15" i="8"/>
  <c r="C11" i="23"/>
  <c r="C21" i="23"/>
  <c r="C14" i="23"/>
  <c r="C12" i="23"/>
  <c r="C20" i="23"/>
  <c r="C22" i="23"/>
  <c r="C18" i="23"/>
  <c r="C16" i="23"/>
  <c r="C19" i="23"/>
  <c r="C15" i="23"/>
  <c r="C13" i="23"/>
  <c r="C17" i="23"/>
  <c r="C10" i="10"/>
  <c r="D13" i="10" s="1"/>
  <c r="D39" i="10"/>
  <c r="D40" i="10"/>
  <c r="D37" i="8"/>
  <c r="D35" i="8"/>
  <c r="D32" i="8"/>
  <c r="D24" i="8"/>
  <c r="C32" i="7"/>
  <c r="E32" i="7"/>
  <c r="D22" i="7"/>
  <c r="D34" i="16"/>
  <c r="D22" i="16"/>
  <c r="D19" i="16"/>
  <c r="D31" i="16"/>
  <c r="D28" i="16"/>
  <c r="D25" i="16"/>
  <c r="D40" i="16"/>
  <c r="D16" i="16"/>
  <c r="D14" i="16"/>
  <c r="D15" i="16"/>
  <c r="D43" i="16"/>
  <c r="D32" i="7"/>
  <c r="D23" i="8"/>
  <c r="C22" i="7"/>
  <c r="D27" i="8"/>
  <c r="D40" i="8"/>
  <c r="F11" i="7"/>
  <c r="B13" i="5"/>
  <c r="D41" i="8"/>
  <c r="D29" i="8"/>
  <c r="E22" i="7"/>
  <c r="C11" i="7"/>
  <c r="D11" i="7"/>
  <c r="E11" i="7"/>
  <c r="D33" i="8"/>
  <c r="D14" i="10"/>
  <c r="F22" i="7"/>
  <c r="C21" i="12"/>
  <c r="C15" i="12"/>
  <c r="C11" i="12"/>
  <c r="C12" i="12"/>
  <c r="C14" i="12"/>
  <c r="C16" i="12"/>
  <c r="C17" i="12"/>
  <c r="C18" i="12"/>
  <c r="C20" i="12"/>
  <c r="C13" i="12"/>
  <c r="C23" i="12"/>
  <c r="C19" i="12"/>
  <c r="D23" i="10"/>
  <c r="D24" i="10"/>
  <c r="D35" i="10"/>
  <c r="D21" i="10"/>
  <c r="D28" i="10"/>
  <c r="D20" i="10"/>
  <c r="D18" i="10" s="1"/>
  <c r="D32" i="10"/>
  <c r="D33" i="10"/>
  <c r="D27" i="10"/>
  <c r="D36" i="10"/>
  <c r="C10" i="8"/>
  <c r="D11" i="8" s="1"/>
  <c r="C9" i="6"/>
  <c r="B13" i="15"/>
  <c r="F13" i="5"/>
  <c r="E13" i="5"/>
  <c r="D13" i="5"/>
  <c r="C13" i="5"/>
  <c r="D12" i="8" l="1"/>
  <c r="D13" i="8"/>
  <c r="D38" i="10"/>
  <c r="I10" i="6"/>
  <c r="D12" i="6"/>
  <c r="L12" i="6"/>
  <c r="J12" i="6"/>
  <c r="I12" i="6"/>
  <c r="H12" i="6"/>
  <c r="G12" i="6"/>
  <c r="F12" i="6"/>
  <c r="E12" i="6"/>
  <c r="K10" i="6"/>
  <c r="G10" i="6"/>
  <c r="D10" i="6"/>
  <c r="J10" i="6"/>
  <c r="E10" i="6"/>
  <c r="H10" i="6"/>
  <c r="F10" i="6"/>
  <c r="D13" i="16"/>
  <c r="D34" i="10"/>
  <c r="D26" i="10"/>
  <c r="L10" i="6"/>
  <c r="C10" i="12"/>
  <c r="D30" i="10"/>
  <c r="D22" i="10"/>
  <c r="D11" i="10"/>
  <c r="D12" i="10"/>
  <c r="D82" i="16"/>
  <c r="C12" i="6" l="1"/>
  <c r="C78" i="10"/>
</calcChain>
</file>

<file path=xl/sharedStrings.xml><?xml version="1.0" encoding="utf-8"?>
<sst xmlns="http://schemas.openxmlformats.org/spreadsheetml/2006/main" count="1165" uniqueCount="261">
  <si>
    <t>total</t>
  </si>
  <si>
    <t>живорођено</t>
  </si>
  <si>
    <t>livebirths</t>
  </si>
  <si>
    <t>stillbirths</t>
  </si>
  <si>
    <t>&lt; 15</t>
  </si>
  <si>
    <t>мртворођено</t>
  </si>
  <si>
    <t>15 - 19</t>
  </si>
  <si>
    <t>20 - 29</t>
  </si>
  <si>
    <t>30 - 39</t>
  </si>
  <si>
    <t>40 - 44</t>
  </si>
  <si>
    <t>45 - 49</t>
  </si>
  <si>
    <t>50+</t>
  </si>
  <si>
    <t>укупно</t>
  </si>
  <si>
    <t>О00</t>
  </si>
  <si>
    <t>О01</t>
  </si>
  <si>
    <t>О02</t>
  </si>
  <si>
    <t>О03</t>
  </si>
  <si>
    <t>О04</t>
  </si>
  <si>
    <t>О05</t>
  </si>
  <si>
    <t>О06</t>
  </si>
  <si>
    <t>О07</t>
  </si>
  <si>
    <t>О08</t>
  </si>
  <si>
    <t>.</t>
  </si>
  <si>
    <t>%</t>
  </si>
  <si>
    <t xml:space="preserve"> &lt; 15 </t>
  </si>
  <si>
    <t>&lt;15</t>
  </si>
  <si>
    <t>15-19</t>
  </si>
  <si>
    <t>20-29</t>
  </si>
  <si>
    <t>30-39</t>
  </si>
  <si>
    <t>40-44</t>
  </si>
  <si>
    <t>&lt;1000</t>
  </si>
  <si>
    <t>male</t>
  </si>
  <si>
    <t>female</t>
  </si>
  <si>
    <t>1000-1499</t>
  </si>
  <si>
    <t>1500-1999</t>
  </si>
  <si>
    <t>2000-2499</t>
  </si>
  <si>
    <t>2500-2999</t>
  </si>
  <si>
    <t>3000-3499</t>
  </si>
  <si>
    <t>3500-3999</t>
  </si>
  <si>
    <t>4000-4499</t>
  </si>
  <si>
    <t>4500-4999</t>
  </si>
  <si>
    <t>5000+</t>
  </si>
  <si>
    <t>укупно мушко женско</t>
  </si>
  <si>
    <t>мушко</t>
  </si>
  <si>
    <t>женско</t>
  </si>
  <si>
    <t>45-49</t>
  </si>
  <si>
    <t xml:space="preserve"> </t>
  </si>
  <si>
    <t>O67 Порођај компликован због крварења /Partus propter haemorrhagiam complicatus</t>
  </si>
  <si>
    <t>Укупно
Total</t>
  </si>
  <si>
    <t xml:space="preserve">укупно </t>
  </si>
  <si>
    <t xml:space="preserve">  %</t>
  </si>
  <si>
    <t xml:space="preserve"> Укупно/Total</t>
  </si>
  <si>
    <t>Republic of Serbia                 %</t>
  </si>
  <si>
    <t>Serbia - South            %</t>
  </si>
  <si>
    <t>Serbia - North                %</t>
  </si>
  <si>
    <t xml:space="preserve">Република Србија           Укупно/Total                       </t>
  </si>
  <si>
    <t>Србија - Север        Укупно/Total</t>
  </si>
  <si>
    <t xml:space="preserve">Србија-Југ            Укупно/Total </t>
  </si>
  <si>
    <t xml:space="preserve">8. ПОРОЂАЈИ И ПРЕКИДИ ТРУДНОЋЕ </t>
  </si>
  <si>
    <t xml:space="preserve">   DELIVERIES AND ABORTIONS </t>
  </si>
  <si>
    <t>15–19</t>
  </si>
  <si>
    <t>20–29</t>
  </si>
  <si>
    <t>30–39</t>
  </si>
  <si>
    <t>40–44</t>
  </si>
  <si>
    <t>45–49</t>
  </si>
  <si>
    <t>11–12</t>
  </si>
  <si>
    <t>13–16</t>
  </si>
  <si>
    <t>17–28</t>
  </si>
  <si>
    <t xml:space="preserve"> 15–19 </t>
  </si>
  <si>
    <t xml:space="preserve"> 20–24  </t>
  </si>
  <si>
    <t xml:space="preserve"> 25–34 </t>
  </si>
  <si>
    <t xml:space="preserve"> 35–44 </t>
  </si>
  <si>
    <t xml:space="preserve"> 45–49 </t>
  </si>
  <si>
    <t xml:space="preserve"> 50–54  </t>
  </si>
  <si>
    <t xml:space="preserve">8.1. Број порођаја, новорођене деце и умрле новорођенчади, Република Србија, 2024. </t>
  </si>
  <si>
    <t xml:space="preserve">       Number of deliveries, newborns and neonathal deaths, Republic of Serbia, 2024</t>
  </si>
  <si>
    <t>8.2. Број новорођене деце према старости мајке и исходу трудноће, Република Србија, 2024.</t>
  </si>
  <si>
    <t xml:space="preserve">       Number of newborns by mother’s age and outcome of pregnancy, Republic of Serbia, 2024</t>
  </si>
  <si>
    <t xml:space="preserve">8.3. Број породиља према броју претходних порођаја и броју прекида трудноће, Република Србија, 2024. </t>
  </si>
  <si>
    <t xml:space="preserve">       Childbearing women by number of previous deliveries and abortions, Republic of Serbia, 2024</t>
  </si>
  <si>
    <t xml:space="preserve">  </t>
  </si>
  <si>
    <t xml:space="preserve">8.4. Број живорођене деце према тежини при рођењу, полу и старости мајке, Република Србија, 2024. </t>
  </si>
  <si>
    <t xml:space="preserve">       Number of liveborn by birthweight, sex  and by age of mother, Republic of Serbia, 2024</t>
  </si>
  <si>
    <t xml:space="preserve">8.5.  Број порођаја према компликацијама у току порођаја и исходу трудноће, Република Србија, 2024. </t>
  </si>
  <si>
    <t xml:space="preserve">        Number of deliveries by complication during delivery and outcome of pregnancy, Republic of Serbia, 2024</t>
  </si>
  <si>
    <t xml:space="preserve">8.6. Број патолошких стања/компликације у току порођаја према дијагнози и исходу трудноће, Република Србија, 2024. </t>
  </si>
  <si>
    <t xml:space="preserve">        Number of pathological conditions/complications during delivery by diagnosis and outcome of pregnancy, Republic of Serbia, 2024</t>
  </si>
  <si>
    <t xml:space="preserve">8.7. Број живорођене деце према патолошком стању/компликацијама на рођењу и старости мајке, Република Србија, 2024. </t>
  </si>
  <si>
    <t xml:space="preserve">       Number of liveborn children by pathology/complications at birth and mother’s age, Republic of Serbia, 2024</t>
  </si>
  <si>
    <t xml:space="preserve">8.8. Патолошка стања/компликације деце на рођењу према групама обољења и старости мајке, Република Србија, 2024. </t>
  </si>
  <si>
    <t xml:space="preserve">      Pathology/complications of newborn children by group of disease and mother`s age, Republic of Serbia, 2024</t>
  </si>
  <si>
    <t xml:space="preserve">8.9. Број прекида трудноће према дијагнозама (МКБ-10), Република Србија, 2024. </t>
  </si>
  <si>
    <t xml:space="preserve">       Number of abortions by diagnosis (ICD10), Republic of Serbia, 2024</t>
  </si>
  <si>
    <t xml:space="preserve">8.10. Број прекида трудноће према дијагнозама и старости плода, Република Србија, 2024. </t>
  </si>
  <si>
    <t xml:space="preserve">         Number of abortions by diagnosis and gestation, Republic of Serbia, 2024</t>
  </si>
  <si>
    <t>0.0</t>
  </si>
  <si>
    <t xml:space="preserve">8.11.  Број прекида трудноће према старости жене, брачном стању и старости плода, Република Србија, 2024. </t>
  </si>
  <si>
    <t xml:space="preserve">         Number of abortions by woman’s age, marital status and gestational age, Republic of Serbia, 2024</t>
  </si>
  <si>
    <t xml:space="preserve">           Number of women who had abortion by number of live children and number of previous abortions, Republic of Serbia, 2024</t>
  </si>
  <si>
    <t xml:space="preserve">8.12. Број медицинских прекида трудноће према старости жене, брачном стању и старости плода, Република Србија, 2024. </t>
  </si>
  <si>
    <t xml:space="preserve">         Number of medical abortions by woman’s age, marital status and gestational age, Republic of Serbia, 2024</t>
  </si>
  <si>
    <t xml:space="preserve">8.14. Број жена које су имале медицински прекид трудноће према броју живе деце и броју ранијих побачаја, Република Србија, 2024. </t>
  </si>
  <si>
    <t xml:space="preserve">          Number of women who had a medical abortion by number of live children and number of previous abortions, Republic of Serbia, 2024</t>
  </si>
  <si>
    <t xml:space="preserve">8.13. Број жена које су имале прекид трудноће према броју живе деце и броју ранијих побачаја, Република Србија, 2024. 
</t>
  </si>
  <si>
    <r>
      <rPr>
        <b/>
        <sz val="9"/>
        <color rgb="FF000000"/>
        <rFont val="Segoe UI"/>
        <family val="2"/>
      </rPr>
      <t>Регион/област</t>
    </r>
    <r>
      <rPr>
        <b/>
        <i/>
        <sz val="9"/>
        <color indexed="8"/>
        <rFont val="Segoe UI"/>
        <family val="2"/>
      </rPr>
      <t xml:space="preserve">
</t>
    </r>
    <r>
      <rPr>
        <i/>
        <sz val="9"/>
        <color rgb="FF000000"/>
        <rFont val="Segoe UI"/>
        <family val="2"/>
      </rPr>
      <t>Region/area</t>
    </r>
  </si>
  <si>
    <r>
      <rPr>
        <b/>
        <sz val="9"/>
        <color theme="1"/>
        <rFont val="Segoe UI"/>
        <family val="2"/>
      </rPr>
      <t>Број порођаја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No. of deliveries</t>
    </r>
  </si>
  <si>
    <r>
      <rPr>
        <b/>
        <sz val="9"/>
        <color theme="1"/>
        <rFont val="Segoe UI"/>
        <family val="2"/>
      </rPr>
      <t>Број новорођене деце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No. of newborns</t>
    </r>
  </si>
  <si>
    <r>
      <rPr>
        <b/>
        <sz val="9"/>
        <color theme="1"/>
        <rFont val="Segoe UI"/>
        <family val="2"/>
      </rPr>
      <t>Умрла новорођенчад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Neonatal deaths</t>
    </r>
  </si>
  <si>
    <r>
      <rPr>
        <b/>
        <sz val="9"/>
        <color theme="1"/>
        <rFont val="Segoe UI"/>
        <family val="2"/>
      </rPr>
      <t>Укупно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Total</t>
    </r>
  </si>
  <si>
    <r>
      <rPr>
        <b/>
        <sz val="9"/>
        <color theme="1"/>
        <rFont val="Segoe UI"/>
        <family val="2"/>
      </rPr>
      <t>живорођена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livebirths</t>
    </r>
  </si>
  <si>
    <r>
      <rPr>
        <b/>
        <sz val="9"/>
        <color theme="1"/>
        <rFont val="Segoe UI"/>
        <family val="2"/>
      </rPr>
      <t>мртворођена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stillbirths</t>
    </r>
  </si>
  <si>
    <r>
      <t>Република Србија /</t>
    </r>
    <r>
      <rPr>
        <sz val="9"/>
        <color theme="1"/>
        <rFont val="Segoe UI"/>
        <family val="2"/>
      </rPr>
      <t xml:space="preserve"> </t>
    </r>
    <r>
      <rPr>
        <i/>
        <sz val="9"/>
        <color indexed="8"/>
        <rFont val="Segoe UI"/>
        <family val="2"/>
      </rPr>
      <t>Serbia</t>
    </r>
  </si>
  <si>
    <r>
      <t xml:space="preserve">Србија-север / </t>
    </r>
    <r>
      <rPr>
        <i/>
        <sz val="9"/>
        <color rgb="FF000000"/>
        <rFont val="Segoe UI"/>
        <family val="2"/>
      </rPr>
      <t>Serbia-north</t>
    </r>
  </si>
  <si>
    <r>
      <rPr>
        <b/>
        <sz val="9"/>
        <color theme="1"/>
        <rFont val="Segoe UI"/>
        <family val="2"/>
      </rPr>
      <t>Севернобачка</t>
    </r>
    <r>
      <rPr>
        <i/>
        <sz val="9"/>
        <color theme="1"/>
        <rFont val="Segoe UI"/>
        <family val="2"/>
      </rPr>
      <t xml:space="preserve">
Severnobacka</t>
    </r>
  </si>
  <si>
    <r>
      <rPr>
        <b/>
        <sz val="9"/>
        <color theme="1"/>
        <rFont val="Segoe UI"/>
        <family val="2"/>
      </rPr>
      <t>Средњобанатска</t>
    </r>
    <r>
      <rPr>
        <i/>
        <sz val="9"/>
        <color theme="1"/>
        <rFont val="Segoe UI"/>
        <family val="2"/>
      </rPr>
      <t xml:space="preserve">
Srednjobanatska</t>
    </r>
  </si>
  <si>
    <r>
      <rPr>
        <b/>
        <sz val="9"/>
        <color theme="1"/>
        <rFont val="Segoe UI"/>
        <family val="2"/>
      </rPr>
      <t>Севернобанатска</t>
    </r>
    <r>
      <rPr>
        <i/>
        <sz val="9"/>
        <color theme="1"/>
        <rFont val="Segoe UI"/>
        <family val="2"/>
      </rPr>
      <t xml:space="preserve">
Severnobanatska</t>
    </r>
  </si>
  <si>
    <r>
      <rPr>
        <b/>
        <sz val="9"/>
        <color theme="1"/>
        <rFont val="Segoe UI"/>
        <family val="2"/>
      </rPr>
      <t>Јужнобанатска</t>
    </r>
    <r>
      <rPr>
        <i/>
        <sz val="9"/>
        <color theme="1"/>
        <rFont val="Segoe UI"/>
        <family val="2"/>
      </rPr>
      <t xml:space="preserve">
Juznobanatska</t>
    </r>
  </si>
  <si>
    <r>
      <rPr>
        <b/>
        <sz val="9"/>
        <color theme="1"/>
        <rFont val="Segoe UI"/>
        <family val="2"/>
      </rPr>
      <t>Западнобачка</t>
    </r>
    <r>
      <rPr>
        <i/>
        <sz val="9"/>
        <color theme="1"/>
        <rFont val="Segoe UI"/>
        <family val="2"/>
      </rPr>
      <t xml:space="preserve">
Zapadnobacka</t>
    </r>
  </si>
  <si>
    <r>
      <rPr>
        <b/>
        <sz val="9"/>
        <color theme="1"/>
        <rFont val="Segoe UI"/>
        <family val="2"/>
      </rPr>
      <t>Јужнобачка</t>
    </r>
    <r>
      <rPr>
        <i/>
        <sz val="9"/>
        <color theme="1"/>
        <rFont val="Segoe UI"/>
        <family val="2"/>
      </rPr>
      <t xml:space="preserve">
Juznobacka</t>
    </r>
  </si>
  <si>
    <r>
      <rPr>
        <b/>
        <sz val="9"/>
        <color theme="1"/>
        <rFont val="Segoe UI"/>
        <family val="2"/>
      </rPr>
      <t>Сремска</t>
    </r>
    <r>
      <rPr>
        <i/>
        <sz val="9"/>
        <color theme="1"/>
        <rFont val="Segoe UI"/>
        <family val="2"/>
      </rPr>
      <t xml:space="preserve">
Sremska</t>
    </r>
  </si>
  <si>
    <r>
      <rPr>
        <b/>
        <sz val="9"/>
        <color theme="1"/>
        <rFont val="Segoe UI"/>
        <family val="2"/>
      </rPr>
      <t>Београдска</t>
    </r>
    <r>
      <rPr>
        <i/>
        <sz val="9"/>
        <color theme="1"/>
        <rFont val="Segoe UI"/>
        <family val="2"/>
      </rPr>
      <t xml:space="preserve">
Beogradska</t>
    </r>
  </si>
  <si>
    <r>
      <t>Србија-југ /</t>
    </r>
    <r>
      <rPr>
        <i/>
        <sz val="9"/>
        <color theme="1"/>
        <rFont val="Segoe UI"/>
        <family val="2"/>
      </rPr>
      <t xml:space="preserve"> Serbia-south</t>
    </r>
  </si>
  <si>
    <r>
      <rPr>
        <b/>
        <sz val="9"/>
        <color theme="1"/>
        <rFont val="Segoe UI"/>
        <family val="2"/>
      </rPr>
      <t>Мачванска</t>
    </r>
    <r>
      <rPr>
        <i/>
        <sz val="9"/>
        <color theme="1"/>
        <rFont val="Segoe UI"/>
        <family val="2"/>
      </rPr>
      <t xml:space="preserve">
Macvanska</t>
    </r>
  </si>
  <si>
    <r>
      <rPr>
        <b/>
        <sz val="9"/>
        <color theme="1"/>
        <rFont val="Segoe UI"/>
        <family val="2"/>
      </rPr>
      <t>Колубарска</t>
    </r>
    <r>
      <rPr>
        <i/>
        <sz val="9"/>
        <color theme="1"/>
        <rFont val="Segoe UI"/>
        <family val="2"/>
      </rPr>
      <t xml:space="preserve">
Kolubarska</t>
    </r>
  </si>
  <si>
    <r>
      <rPr>
        <b/>
        <sz val="9"/>
        <color theme="1"/>
        <rFont val="Segoe UI"/>
        <family val="2"/>
      </rPr>
      <t>Подунавска</t>
    </r>
    <r>
      <rPr>
        <i/>
        <sz val="9"/>
        <color theme="1"/>
        <rFont val="Segoe UI"/>
        <family val="2"/>
      </rPr>
      <t xml:space="preserve">
Podunavska</t>
    </r>
  </si>
  <si>
    <r>
      <rPr>
        <b/>
        <sz val="9"/>
        <color theme="1"/>
        <rFont val="Segoe UI"/>
        <family val="2"/>
      </rPr>
      <t>Браничевска</t>
    </r>
    <r>
      <rPr>
        <i/>
        <sz val="9"/>
        <color theme="1"/>
        <rFont val="Segoe UI"/>
        <family val="2"/>
      </rPr>
      <t xml:space="preserve">
Branicevska</t>
    </r>
  </si>
  <si>
    <r>
      <rPr>
        <b/>
        <sz val="9"/>
        <color theme="1"/>
        <rFont val="Segoe UI"/>
        <family val="2"/>
      </rPr>
      <t>Шумадијска</t>
    </r>
    <r>
      <rPr>
        <i/>
        <sz val="9"/>
        <color theme="1"/>
        <rFont val="Segoe UI"/>
        <family val="2"/>
      </rPr>
      <t xml:space="preserve">
Sumadijska</t>
    </r>
  </si>
  <si>
    <r>
      <rPr>
        <b/>
        <sz val="9"/>
        <color theme="1"/>
        <rFont val="Segoe UI"/>
        <family val="2"/>
      </rPr>
      <t>Поморавска</t>
    </r>
    <r>
      <rPr>
        <i/>
        <sz val="9"/>
        <color theme="1"/>
        <rFont val="Segoe UI"/>
        <family val="2"/>
      </rPr>
      <t xml:space="preserve">
Pomoravska</t>
    </r>
  </si>
  <si>
    <r>
      <rPr>
        <b/>
        <sz val="9"/>
        <color theme="1"/>
        <rFont val="Segoe UI"/>
        <family val="2"/>
      </rPr>
      <t>Борска</t>
    </r>
    <r>
      <rPr>
        <i/>
        <sz val="9"/>
        <color theme="1"/>
        <rFont val="Segoe UI"/>
        <family val="2"/>
      </rPr>
      <t xml:space="preserve">
Borska</t>
    </r>
  </si>
  <si>
    <r>
      <rPr>
        <b/>
        <sz val="9"/>
        <color theme="1"/>
        <rFont val="Segoe UI"/>
        <family val="2"/>
      </rPr>
      <t>Зајечарска</t>
    </r>
    <r>
      <rPr>
        <i/>
        <sz val="9"/>
        <color theme="1"/>
        <rFont val="Segoe UI"/>
        <family val="2"/>
      </rPr>
      <t xml:space="preserve">
Zajecarska</t>
    </r>
  </si>
  <si>
    <r>
      <rPr>
        <b/>
        <sz val="9"/>
        <color theme="1"/>
        <rFont val="Segoe UI"/>
        <family val="2"/>
      </rPr>
      <t>Златиборска</t>
    </r>
    <r>
      <rPr>
        <i/>
        <sz val="9"/>
        <color theme="1"/>
        <rFont val="Segoe UI"/>
        <family val="2"/>
      </rPr>
      <t xml:space="preserve">
Zlatiborska</t>
    </r>
  </si>
  <si>
    <r>
      <rPr>
        <b/>
        <sz val="9"/>
        <color theme="1"/>
        <rFont val="Segoe UI"/>
        <family val="2"/>
      </rPr>
      <t>Моравичка</t>
    </r>
    <r>
      <rPr>
        <i/>
        <sz val="9"/>
        <color theme="1"/>
        <rFont val="Segoe UI"/>
        <family val="2"/>
      </rPr>
      <t xml:space="preserve">
Moravicka</t>
    </r>
  </si>
  <si>
    <r>
      <rPr>
        <b/>
        <sz val="9"/>
        <color theme="1"/>
        <rFont val="Segoe UI"/>
        <family val="2"/>
      </rPr>
      <t>Рашка</t>
    </r>
    <r>
      <rPr>
        <i/>
        <sz val="9"/>
        <color theme="1"/>
        <rFont val="Segoe UI"/>
        <family val="2"/>
      </rPr>
      <t xml:space="preserve">
Raska</t>
    </r>
  </si>
  <si>
    <r>
      <rPr>
        <b/>
        <sz val="9"/>
        <color theme="1"/>
        <rFont val="Segoe UI"/>
        <family val="2"/>
      </rPr>
      <t>Расинска</t>
    </r>
    <r>
      <rPr>
        <i/>
        <sz val="9"/>
        <color theme="1"/>
        <rFont val="Segoe UI"/>
        <family val="2"/>
      </rPr>
      <t xml:space="preserve">
Rasinska</t>
    </r>
  </si>
  <si>
    <r>
      <rPr>
        <b/>
        <sz val="9"/>
        <color theme="1"/>
        <rFont val="Segoe UI"/>
        <family val="2"/>
      </rPr>
      <t>Нишавска</t>
    </r>
    <r>
      <rPr>
        <i/>
        <sz val="9"/>
        <color theme="1"/>
        <rFont val="Segoe UI"/>
        <family val="2"/>
      </rPr>
      <t xml:space="preserve">
Nisavska</t>
    </r>
  </si>
  <si>
    <r>
      <rPr>
        <b/>
        <sz val="9"/>
        <color theme="1"/>
        <rFont val="Segoe UI"/>
        <family val="2"/>
      </rPr>
      <t>Топличка</t>
    </r>
    <r>
      <rPr>
        <i/>
        <sz val="9"/>
        <color theme="1"/>
        <rFont val="Segoe UI"/>
        <family val="2"/>
      </rPr>
      <t xml:space="preserve">
Toplicka</t>
    </r>
  </si>
  <si>
    <r>
      <rPr>
        <b/>
        <sz val="9"/>
        <color theme="1"/>
        <rFont val="Segoe UI"/>
        <family val="2"/>
      </rPr>
      <t>Пиротска</t>
    </r>
    <r>
      <rPr>
        <i/>
        <sz val="9"/>
        <color theme="1"/>
        <rFont val="Segoe UI"/>
        <family val="2"/>
      </rPr>
      <t xml:space="preserve">
Pirotska</t>
    </r>
  </si>
  <si>
    <r>
      <rPr>
        <b/>
        <sz val="9"/>
        <color theme="1"/>
        <rFont val="Segoe UI"/>
        <family val="2"/>
      </rPr>
      <t>Јабланичка</t>
    </r>
    <r>
      <rPr>
        <i/>
        <sz val="9"/>
        <color theme="1"/>
        <rFont val="Segoe UI"/>
        <family val="2"/>
      </rPr>
      <t xml:space="preserve">
Jablanicka</t>
    </r>
  </si>
  <si>
    <r>
      <rPr>
        <b/>
        <sz val="9"/>
        <color theme="1"/>
        <rFont val="Segoe UI"/>
        <family val="2"/>
      </rPr>
      <t>Пчињска</t>
    </r>
    <r>
      <rPr>
        <sz val="9"/>
        <color theme="1"/>
        <rFont val="Segoe UI"/>
        <family val="2"/>
      </rPr>
      <t xml:space="preserve">
Pcinjska</t>
    </r>
  </si>
  <si>
    <r>
      <t xml:space="preserve">Старост мајке
</t>
    </r>
    <r>
      <rPr>
        <i/>
        <sz val="9"/>
        <color theme="1"/>
        <rFont val="Segoe UI"/>
        <family val="2"/>
      </rPr>
      <t>Mother's age</t>
    </r>
  </si>
  <si>
    <r>
      <t xml:space="preserve">Број новорођене деце
</t>
    </r>
    <r>
      <rPr>
        <i/>
        <sz val="9"/>
        <color rgb="FF000000"/>
        <rFont val="Segoe UI"/>
        <family val="2"/>
      </rPr>
      <t>Number of newborns</t>
    </r>
  </si>
  <si>
    <r>
      <t xml:space="preserve">Порођај
</t>
    </r>
    <r>
      <rPr>
        <i/>
        <sz val="9"/>
        <color rgb="FF000000"/>
        <rFont val="Segoe UI"/>
        <family val="2"/>
      </rPr>
      <t>Delivery</t>
    </r>
  </si>
  <si>
    <r>
      <t xml:space="preserve">Превремен
</t>
    </r>
    <r>
      <rPr>
        <i/>
        <sz val="9"/>
        <color rgb="FF000000"/>
        <rFont val="Segoe UI"/>
        <family val="2"/>
      </rPr>
      <t>Pre-term</t>
    </r>
  </si>
  <si>
    <r>
      <t xml:space="preserve">На време
</t>
    </r>
    <r>
      <rPr>
        <sz val="9"/>
        <color rgb="FF000000"/>
        <rFont val="Segoe UI"/>
        <family val="2"/>
      </rPr>
      <t>On-term</t>
    </r>
  </si>
  <si>
    <r>
      <t xml:space="preserve">Пролонгиран
</t>
    </r>
    <r>
      <rPr>
        <i/>
        <sz val="9"/>
        <color rgb="FF000000"/>
        <rFont val="Segoe UI"/>
        <family val="2"/>
      </rPr>
      <t>Post-term</t>
    </r>
  </si>
  <si>
    <r>
      <t xml:space="preserve">Република Србија
</t>
    </r>
    <r>
      <rPr>
        <i/>
        <sz val="9"/>
        <color theme="1"/>
        <rFont val="Segoe UI"/>
        <family val="2"/>
      </rPr>
      <t>Republic of Serbia</t>
    </r>
  </si>
  <si>
    <r>
      <t xml:space="preserve">Србија-север
</t>
    </r>
    <r>
      <rPr>
        <i/>
        <sz val="9"/>
        <color theme="1"/>
        <rFont val="Segoe UI"/>
        <family val="2"/>
      </rPr>
      <t>Serbia - north</t>
    </r>
  </si>
  <si>
    <r>
      <t xml:space="preserve">Србија-југ
</t>
    </r>
    <r>
      <rPr>
        <i/>
        <sz val="9"/>
        <color theme="1"/>
        <rFont val="Segoe UI"/>
        <family val="2"/>
      </rPr>
      <t>Serbia-south</t>
    </r>
  </si>
  <si>
    <r>
      <t xml:space="preserve">Број ранијих порођаја
</t>
    </r>
    <r>
      <rPr>
        <sz val="9"/>
        <color theme="1"/>
        <rFont val="Segoe UI"/>
        <family val="2"/>
      </rPr>
      <t xml:space="preserve"> </t>
    </r>
    <r>
      <rPr>
        <i/>
        <sz val="9"/>
        <color theme="1"/>
        <rFont val="Segoe UI"/>
        <family val="2"/>
      </rPr>
      <t>No. of previous deliveries</t>
    </r>
  </si>
  <si>
    <r>
      <rPr>
        <b/>
        <sz val="9"/>
        <color theme="1"/>
        <rFont val="Segoe UI"/>
        <family val="2"/>
      </rPr>
      <t>Број прекида трудноће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Number of abortions</t>
    </r>
  </si>
  <si>
    <r>
      <t xml:space="preserve">Укупно
</t>
    </r>
    <r>
      <rPr>
        <i/>
        <sz val="9"/>
        <color theme="1"/>
        <rFont val="Segoe UI"/>
        <family val="2"/>
      </rPr>
      <t>Total</t>
    </r>
  </si>
  <si>
    <r>
      <rPr>
        <b/>
        <sz val="9"/>
        <color theme="1"/>
        <rFont val="Segoe UI"/>
        <family val="2"/>
      </rPr>
      <t>Непознато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Unknow</t>
    </r>
  </si>
  <si>
    <r>
      <rPr>
        <b/>
        <sz val="9"/>
        <color theme="1"/>
        <rFont val="Segoe UI"/>
        <family val="2"/>
      </rPr>
      <t>12 и више</t>
    </r>
    <r>
      <rPr>
        <i/>
        <sz val="9"/>
        <color theme="1"/>
        <rFont val="Segoe UI"/>
        <family val="2"/>
      </rPr>
      <t xml:space="preserve">
12 or more</t>
    </r>
  </si>
  <si>
    <r>
      <rPr>
        <b/>
        <sz val="9"/>
        <color theme="1"/>
        <rFont val="Segoe UI"/>
        <family val="2"/>
      </rPr>
      <t>Непознато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Unknown</t>
    </r>
  </si>
  <si>
    <r>
      <t xml:space="preserve">Србија-север
</t>
    </r>
    <r>
      <rPr>
        <i/>
        <sz val="9"/>
        <color rgb="FF000000"/>
        <rFont val="Segoe UI"/>
        <family val="2"/>
      </rPr>
      <t>Serbia-north</t>
    </r>
  </si>
  <si>
    <r>
      <rPr>
        <b/>
        <sz val="9"/>
        <color theme="1"/>
        <rFont val="Segoe UI"/>
        <family val="2"/>
      </rPr>
      <t>Србија-југ</t>
    </r>
    <r>
      <rPr>
        <b/>
        <i/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Serbia-south</t>
    </r>
  </si>
  <si>
    <r>
      <t xml:space="preserve">Тежина детета (грам)
</t>
    </r>
    <r>
      <rPr>
        <i/>
        <sz val="9"/>
        <color theme="1"/>
        <rFont val="Segoe UI"/>
        <family val="2"/>
      </rPr>
      <t>Birthweight (gram)</t>
    </r>
  </si>
  <si>
    <r>
      <t xml:space="preserve">Старост мајке
</t>
    </r>
    <r>
      <rPr>
        <i/>
        <sz val="9"/>
        <color theme="1"/>
        <rFont val="Segoe UI"/>
        <family val="2"/>
      </rPr>
      <t xml:space="preserve"> Age of mother</t>
    </r>
  </si>
  <si>
    <r>
      <t xml:space="preserve">Србија-север
</t>
    </r>
    <r>
      <rPr>
        <i/>
        <sz val="9"/>
        <color theme="1"/>
        <rFont val="Segoe UI"/>
        <family val="2"/>
      </rPr>
      <t>Serbia-north</t>
    </r>
  </si>
  <si>
    <r>
      <t xml:space="preserve">Регион
</t>
    </r>
    <r>
      <rPr>
        <i/>
        <sz val="9"/>
        <color theme="1"/>
        <rFont val="Segoe UI"/>
        <family val="2"/>
      </rPr>
      <t>Region</t>
    </r>
  </si>
  <si>
    <r>
      <t xml:space="preserve">Порођај
</t>
    </r>
    <r>
      <rPr>
        <i/>
        <sz val="9"/>
        <color theme="1"/>
        <rFont val="Segoe UI"/>
        <family val="2"/>
      </rPr>
      <t>Delivery</t>
    </r>
  </si>
  <si>
    <r>
      <t xml:space="preserve">Превремен
</t>
    </r>
    <r>
      <rPr>
        <i/>
        <sz val="9"/>
        <color theme="1"/>
        <rFont val="Segoe UI"/>
        <family val="2"/>
      </rPr>
      <t>Pre-term</t>
    </r>
  </si>
  <si>
    <r>
      <t xml:space="preserve">На време
</t>
    </r>
    <r>
      <rPr>
        <i/>
        <sz val="9"/>
        <color theme="1"/>
        <rFont val="Segoe UI"/>
        <family val="2"/>
      </rPr>
      <t>On-term</t>
    </r>
  </si>
  <si>
    <r>
      <t xml:space="preserve">Пролонгиран
</t>
    </r>
    <r>
      <rPr>
        <i/>
        <sz val="9"/>
        <color theme="1"/>
        <rFont val="Segoe UI"/>
        <family val="2"/>
      </rPr>
      <t>Post-term</t>
    </r>
  </si>
  <si>
    <r>
      <rPr>
        <b/>
        <sz val="9"/>
        <color theme="1"/>
        <rFont val="Segoe UI"/>
        <family val="2"/>
      </rPr>
      <t xml:space="preserve">Република Србија
</t>
    </r>
    <r>
      <rPr>
        <i/>
        <sz val="9"/>
        <color theme="1"/>
        <rFont val="Segoe UI"/>
        <family val="2"/>
      </rPr>
      <t xml:space="preserve">Republic of Serbia </t>
    </r>
  </si>
  <si>
    <r>
      <rPr>
        <b/>
        <sz val="9"/>
        <color theme="1"/>
        <rFont val="Segoe UI"/>
        <family val="2"/>
      </rPr>
      <t>Србија-север</t>
    </r>
    <r>
      <rPr>
        <b/>
        <i/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Serbia-North</t>
    </r>
  </si>
  <si>
    <r>
      <rPr>
        <b/>
        <sz val="9"/>
        <color theme="1"/>
        <rFont val="Segoe UI"/>
        <family val="2"/>
      </rPr>
      <t>Србија-југ</t>
    </r>
    <r>
      <rPr>
        <b/>
        <i/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Serbia-South</t>
    </r>
  </si>
  <si>
    <r>
      <rPr>
        <b/>
        <sz val="9"/>
        <color theme="1"/>
        <rFont val="Segoe UI"/>
        <family val="2"/>
      </rPr>
      <t xml:space="preserve">Број порођаја без комликација
</t>
    </r>
    <r>
      <rPr>
        <i/>
        <sz val="9"/>
        <color theme="1"/>
        <rFont val="Segoe UI"/>
        <family val="2"/>
      </rPr>
      <t>Number of deliveries without complications</t>
    </r>
  </si>
  <si>
    <r>
      <rPr>
        <b/>
        <sz val="9"/>
        <color theme="1"/>
        <rFont val="Segoe UI"/>
        <family val="2"/>
      </rPr>
      <t xml:space="preserve">Број порођаја са компликацијама
</t>
    </r>
    <r>
      <rPr>
        <i/>
        <sz val="9"/>
        <color theme="1"/>
        <rFont val="Segoe UI"/>
        <family val="2"/>
      </rPr>
      <t>Number of deliveries with complications</t>
    </r>
  </si>
  <si>
    <r>
      <t xml:space="preserve">Патолошка стања/компликације МКБ-10
</t>
    </r>
    <r>
      <rPr>
        <i/>
        <sz val="9"/>
        <color theme="1"/>
        <rFont val="Segoe UI"/>
        <family val="2"/>
      </rPr>
      <t>Pathology/complications ICD10</t>
    </r>
  </si>
  <si>
    <r>
      <rPr>
        <b/>
        <sz val="9"/>
        <color theme="1"/>
        <rFont val="Segoe UI"/>
        <family val="2"/>
      </rPr>
      <t>Број комликација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No. of complication</t>
    </r>
  </si>
  <si>
    <r>
      <rPr>
        <b/>
        <sz val="9"/>
        <color theme="1"/>
        <rFont val="Segoe UI"/>
        <family val="2"/>
      </rPr>
      <t>Порођај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Delivery</t>
    </r>
  </si>
  <si>
    <r>
      <t>O60 Превремени порођај /</t>
    </r>
    <r>
      <rPr>
        <i/>
        <sz val="9"/>
        <color theme="1"/>
        <rFont val="Segoe UI"/>
        <family val="2"/>
      </rPr>
      <t>Labores praematuri spontanei cum partu pretermini</t>
    </r>
  </si>
  <si>
    <r>
      <t>O61 Неуспела индукција порођаја /</t>
    </r>
    <r>
      <rPr>
        <i/>
        <sz val="9"/>
        <color theme="1"/>
        <rFont val="Segoe UI"/>
        <family val="2"/>
      </rPr>
      <t>Inductio partus inefficax</t>
    </r>
  </si>
  <si>
    <r>
      <t>O62 Ненормалности порођаја /</t>
    </r>
    <r>
      <rPr>
        <i/>
        <sz val="9"/>
        <color theme="1"/>
        <rFont val="Segoe UI"/>
        <family val="2"/>
      </rPr>
      <t>Abnormitates partus</t>
    </r>
  </si>
  <si>
    <r>
      <t>O63 Продужен порођај /</t>
    </r>
    <r>
      <rPr>
        <i/>
        <sz val="9"/>
        <color theme="1"/>
        <rFont val="Segoe UI"/>
        <family val="2"/>
      </rPr>
      <t>Partus prolongatus</t>
    </r>
  </si>
  <si>
    <r>
      <t>O64 Компликован порођај због неправилног положаја и става плода /</t>
    </r>
    <r>
      <rPr>
        <i/>
        <sz val="9"/>
        <color theme="1"/>
        <rFont val="Segoe UI"/>
        <family val="2"/>
      </rPr>
      <t>Partus propter malpositionem et malpraesentationem</t>
    </r>
  </si>
  <si>
    <r>
      <t>O65  Компликован порођај због ненормалности карлице мајке /</t>
    </r>
    <r>
      <rPr>
        <i/>
        <sz val="9"/>
        <color theme="1"/>
        <rFont val="Segoe UI"/>
        <family val="2"/>
      </rPr>
      <t>Partus propter pelvem matris abnormalem complicatu</t>
    </r>
  </si>
  <si>
    <r>
      <t>O66  Други компликован порођај /</t>
    </r>
    <r>
      <rPr>
        <i/>
        <sz val="9"/>
        <color theme="1"/>
        <rFont val="Segoe UI"/>
        <family val="2"/>
      </rPr>
      <t>Partus complicatus alius</t>
    </r>
  </si>
  <si>
    <r>
      <t>O68 Порођај компликован због гушења плода /</t>
    </r>
    <r>
      <rPr>
        <i/>
        <sz val="9"/>
        <color theme="1"/>
        <rFont val="Segoe UI"/>
        <family val="2"/>
      </rPr>
      <t>Partus propter asphyxiam fetus complicatus</t>
    </r>
  </si>
  <si>
    <r>
      <t>O69 Порођај компликован због компликација са пупчаником /</t>
    </r>
    <r>
      <rPr>
        <i/>
        <sz val="9"/>
        <color theme="1"/>
        <rFont val="Segoe UI"/>
        <family val="2"/>
      </rPr>
      <t xml:space="preserve">Partus propter complicationes chordae umbilicalis </t>
    </r>
  </si>
  <si>
    <r>
      <t>O70 Повреда међице у току порођаја /</t>
    </r>
    <r>
      <rPr>
        <i/>
        <sz val="9"/>
        <color theme="1"/>
        <rFont val="Segoe UI"/>
        <family val="2"/>
      </rPr>
      <t>Laesio perinaei,per partum</t>
    </r>
  </si>
  <si>
    <r>
      <t>O71 Друге акушерске озледе у току порођаја /</t>
    </r>
    <r>
      <rPr>
        <i/>
        <sz val="9"/>
        <color theme="1"/>
        <rFont val="Segoe UI"/>
        <family val="2"/>
      </rPr>
      <t>Traumata obstetricia alia</t>
    </r>
  </si>
  <si>
    <r>
      <t>O72  Крварење после порођаја /</t>
    </r>
    <r>
      <rPr>
        <i/>
        <sz val="9"/>
        <color theme="1"/>
        <rFont val="Segoe UI"/>
        <family val="2"/>
      </rPr>
      <t>Haemorrhagia post partum</t>
    </r>
  </si>
  <si>
    <r>
      <t>O73  Заостајање постељице и овојница постељице без крварења /</t>
    </r>
    <r>
      <rPr>
        <i/>
        <sz val="9"/>
        <color theme="1"/>
        <rFont val="Segoe UI"/>
        <family val="2"/>
      </rPr>
      <t>Retentio placentae et membranarum placentae,sine h</t>
    </r>
  </si>
  <si>
    <r>
      <t>O74 Компликације узроковане анестезијом током порођаја /</t>
    </r>
    <r>
      <rPr>
        <i/>
        <sz val="9"/>
        <color theme="1"/>
        <rFont val="Segoe UI"/>
        <family val="2"/>
      </rPr>
      <t>Complicationes anaesthesionales,per partum</t>
    </r>
  </si>
  <si>
    <r>
      <t>O75 Друге компликације током порођаја /</t>
    </r>
    <r>
      <rPr>
        <i/>
        <sz val="9"/>
        <color theme="1"/>
        <rFont val="Segoe UI"/>
        <family val="2"/>
      </rPr>
      <t>Complicationes aliae,per partum</t>
    </r>
  </si>
  <si>
    <r>
      <t xml:space="preserve">Србија-север
</t>
    </r>
    <r>
      <rPr>
        <i/>
        <sz val="9"/>
        <color theme="1"/>
        <rFont val="Segoe UI"/>
        <family val="2"/>
      </rPr>
      <t>Serbia-North</t>
    </r>
  </si>
  <si>
    <r>
      <t>O67 Порођај компликован због крварења /</t>
    </r>
    <r>
      <rPr>
        <i/>
        <sz val="9"/>
        <color theme="1"/>
        <rFont val="Segoe UI"/>
        <family val="2"/>
      </rPr>
      <t>Partus propter haemorrhagiam complicatus</t>
    </r>
  </si>
  <si>
    <r>
      <t xml:space="preserve">Србија-југ
</t>
    </r>
    <r>
      <rPr>
        <i/>
        <sz val="9"/>
        <color theme="1"/>
        <rFont val="Segoe UI"/>
        <family val="2"/>
      </rPr>
      <t>Serbia-South</t>
    </r>
  </si>
  <si>
    <r>
      <t xml:space="preserve">Број деце
</t>
    </r>
    <r>
      <rPr>
        <i/>
        <sz val="9"/>
        <color theme="1"/>
        <rFont val="Segoe UI"/>
        <family val="2"/>
      </rPr>
      <t>No. of children</t>
    </r>
  </si>
  <si>
    <r>
      <t xml:space="preserve">Старост мајке
</t>
    </r>
    <r>
      <rPr>
        <i/>
        <sz val="9"/>
        <color theme="1"/>
        <rFont val="Segoe UI"/>
        <family val="2"/>
      </rPr>
      <t>Age of mother</t>
    </r>
  </si>
  <si>
    <r>
      <rPr>
        <b/>
        <sz val="9"/>
        <color theme="1"/>
        <rFont val="Segoe UI"/>
        <family val="2"/>
      </rPr>
      <t>Број деце без комликација</t>
    </r>
    <r>
      <rPr>
        <i/>
        <sz val="9"/>
        <color theme="1"/>
        <rFont val="Segoe UI"/>
        <family val="2"/>
      </rPr>
      <t xml:space="preserve">
Number of children without complications</t>
    </r>
  </si>
  <si>
    <r>
      <rPr>
        <b/>
        <sz val="9"/>
        <color theme="1"/>
        <rFont val="Segoe UI"/>
        <family val="2"/>
      </rPr>
      <t>Број деце са компликацијама</t>
    </r>
    <r>
      <rPr>
        <i/>
        <sz val="9"/>
        <color theme="1"/>
        <rFont val="Segoe UI"/>
        <family val="2"/>
      </rPr>
      <t xml:space="preserve">
Number of children with complications</t>
    </r>
  </si>
  <si>
    <r>
      <t xml:space="preserve">Број комликација
</t>
    </r>
    <r>
      <rPr>
        <i/>
        <sz val="9"/>
        <color theme="1"/>
        <rFont val="Segoe UI"/>
        <family val="2"/>
      </rPr>
      <t>No. of complication</t>
    </r>
  </si>
  <si>
    <r>
      <rPr>
        <b/>
        <sz val="9"/>
        <color theme="1"/>
        <rFont val="Segoe UI"/>
        <family val="2"/>
      </rPr>
      <t>P00-P04
Оштећење плода и новорођенчета због  болести мајке и компликације трудноће</t>
    </r>
    <r>
      <rPr>
        <i/>
        <sz val="9"/>
        <color theme="1"/>
        <rFont val="Segoe UI"/>
        <family val="2"/>
      </rPr>
      <t xml:space="preserve">
Fetus and newborn affected by maternal factors and by complications</t>
    </r>
  </si>
  <si>
    <r>
      <t xml:space="preserve">Патолошка стања/компликације
</t>
    </r>
    <r>
      <rPr>
        <i/>
        <sz val="9"/>
        <color theme="1"/>
        <rFont val="Segoe UI"/>
        <family val="2"/>
      </rPr>
      <t>Pathology/complications</t>
    </r>
  </si>
  <si>
    <r>
      <rPr>
        <b/>
        <sz val="9"/>
        <color theme="1"/>
        <rFont val="Segoe UI"/>
        <family val="2"/>
      </rPr>
      <t>P05-P08
Поремећаји у току трудноће и растења плода</t>
    </r>
    <r>
      <rPr>
        <i/>
        <sz val="9"/>
        <color theme="1"/>
        <rFont val="Segoe UI"/>
        <family val="2"/>
      </rPr>
      <t xml:space="preserve">
Disorders related to length of gestation and fetal growth</t>
    </r>
  </si>
  <si>
    <r>
      <rPr>
        <b/>
        <sz val="9"/>
        <color theme="1"/>
        <rFont val="Segoe UI"/>
        <family val="2"/>
      </rPr>
      <t xml:space="preserve">P10-P15
Порођајне повреде новорођенчета  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Birth trauma</t>
    </r>
  </si>
  <si>
    <r>
      <rPr>
        <b/>
        <sz val="9"/>
        <color theme="1"/>
        <rFont val="Segoe UI"/>
        <family val="2"/>
      </rPr>
      <t>P20 - P29</t>
    </r>
    <r>
      <rPr>
        <sz val="9"/>
        <color theme="1"/>
        <rFont val="Segoe UI"/>
        <family val="2"/>
      </rPr>
      <t xml:space="preserve"> 
</t>
    </r>
    <r>
      <rPr>
        <b/>
        <sz val="9"/>
        <color theme="1"/>
        <rFont val="Segoe UI"/>
        <family val="2"/>
      </rPr>
      <t>Поремећаји дисања, срца и крвотока специфични за порођајни период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Respiratory and cardiovascular disorders specific to the perinatal period</t>
    </r>
  </si>
  <si>
    <r>
      <rPr>
        <b/>
        <sz val="9"/>
        <color theme="1"/>
        <rFont val="Segoe UI"/>
        <family val="2"/>
      </rPr>
      <t>P35 - P39
Инфекције специфичне за порођајни перод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Infections specific to the perinatal period</t>
    </r>
  </si>
  <si>
    <r>
      <rPr>
        <b/>
        <sz val="9"/>
        <color theme="1"/>
        <rFont val="Segoe UI"/>
        <family val="2"/>
      </rPr>
      <t>P50-P61
Крварење и болести крви плода и новорођенчета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Haemorrhagic and haematological disorders of fetus
and newborn</t>
    </r>
  </si>
  <si>
    <r>
      <rPr>
        <b/>
        <sz val="9"/>
        <color theme="1"/>
        <rFont val="Segoe UI"/>
        <family val="2"/>
      </rPr>
      <t>P70-P74
Пролазни поремећаји жлезда са унутрашњим лучењем и поремећаји метаболизма специфични за плод и новорођенче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Transitory endocrine and metabolic disorders specific to fetus and newborn</t>
    </r>
  </si>
  <si>
    <r>
      <rPr>
        <b/>
        <sz val="9"/>
        <color theme="1"/>
        <rFont val="Segoe UI"/>
        <family val="2"/>
      </rPr>
      <t>P75-P78</t>
    </r>
    <r>
      <rPr>
        <sz val="9"/>
        <color theme="1"/>
        <rFont val="Segoe UI"/>
        <family val="2"/>
      </rPr>
      <t xml:space="preserve"> </t>
    </r>
    <r>
      <rPr>
        <b/>
        <sz val="9"/>
        <color theme="1"/>
        <rFont val="Segoe UI"/>
        <family val="2"/>
      </rPr>
      <t>Болести система за варење плода и новорођенчета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Digestive system disorders of fetus and newborn</t>
    </r>
  </si>
  <si>
    <r>
      <rPr>
        <b/>
        <sz val="9"/>
        <color theme="1"/>
        <rFont val="Segoe UI"/>
        <family val="2"/>
      </rPr>
      <t>P80-P83
Стања коже и регулисање температуре тела плода и новорођенчета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Conditions involving the integument and temperature regulation of fetus and newborn</t>
    </r>
  </si>
  <si>
    <r>
      <rPr>
        <b/>
        <sz val="9"/>
        <color theme="1"/>
        <rFont val="Segoe UI"/>
        <family val="2"/>
      </rPr>
      <t>P90-P96
Друге болести у порођајном периоду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Other disorders originating in the perinatal period</t>
    </r>
  </si>
  <si>
    <r>
      <rPr>
        <b/>
        <sz val="9"/>
        <color theme="1"/>
        <rFont val="Segoe UI"/>
        <family val="2"/>
      </rPr>
      <t>Q00-Q89
Урођене наказности, деформације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Congenital malformations and deformations</t>
    </r>
  </si>
  <si>
    <r>
      <rPr>
        <b/>
        <sz val="9"/>
        <color theme="1"/>
        <rFont val="Segoe UI"/>
        <family val="2"/>
      </rPr>
      <t>Q90-Q99
Хромозомске ненормалности</t>
    </r>
    <r>
      <rPr>
        <sz val="9"/>
        <color theme="1"/>
        <rFont val="Segoe UI"/>
        <family val="2"/>
      </rPr>
      <t xml:space="preserve">
Chromosomal abnormalities, not elsewhere classified</t>
    </r>
  </si>
  <si>
    <r>
      <t xml:space="preserve">Регион, Област
</t>
    </r>
    <r>
      <rPr>
        <i/>
        <sz val="9"/>
        <color theme="1"/>
        <rFont val="Segoe UI"/>
        <family val="2"/>
      </rPr>
      <t>Region, Area</t>
    </r>
  </si>
  <si>
    <r>
      <t xml:space="preserve">Укупно </t>
    </r>
    <r>
      <rPr>
        <i/>
        <sz val="9"/>
        <color theme="1"/>
        <rFont val="Segoe UI"/>
        <family val="2"/>
      </rPr>
      <t>Total</t>
    </r>
  </si>
  <si>
    <r>
      <t xml:space="preserve">Ванматерична трудноћа       
</t>
    </r>
    <r>
      <rPr>
        <i/>
        <sz val="9"/>
        <color theme="1"/>
        <rFont val="Segoe UI"/>
        <family val="2"/>
      </rPr>
      <t>Ectopic pregnancy</t>
    </r>
  </si>
  <si>
    <r>
      <t xml:space="preserve">Гроздаста смола   
</t>
    </r>
    <r>
      <rPr>
        <i/>
        <sz val="9"/>
        <color theme="1"/>
        <rFont val="Segoe UI"/>
        <family val="2"/>
      </rPr>
      <t>Hydatidiform mole</t>
    </r>
  </si>
  <si>
    <r>
      <t xml:space="preserve">Други ненормални исход                      
</t>
    </r>
    <r>
      <rPr>
        <i/>
        <sz val="9"/>
        <color theme="1"/>
        <rFont val="Segoe UI"/>
        <family val="2"/>
      </rPr>
      <t>Other abdnormal products of conception</t>
    </r>
  </si>
  <si>
    <r>
      <t xml:space="preserve">Спонтани побачај   
</t>
    </r>
    <r>
      <rPr>
        <i/>
        <sz val="9"/>
        <color theme="1"/>
        <rFont val="Segoe UI"/>
        <family val="2"/>
      </rPr>
      <t>Spontaneous abortion</t>
    </r>
  </si>
  <si>
    <r>
      <t xml:space="preserve">Медицински побачај       
</t>
    </r>
    <r>
      <rPr>
        <i/>
        <sz val="9"/>
        <color theme="1"/>
        <rFont val="Segoe UI"/>
        <family val="2"/>
      </rPr>
      <t>Medical abortion</t>
    </r>
  </si>
  <si>
    <r>
      <t xml:space="preserve">Други побачај  
</t>
    </r>
    <r>
      <rPr>
        <i/>
        <sz val="9"/>
        <color theme="1"/>
        <rFont val="Segoe UI"/>
        <family val="2"/>
      </rPr>
      <t>Other abortion</t>
    </r>
  </si>
  <si>
    <r>
      <t xml:space="preserve">Неозначени побачај  
</t>
    </r>
    <r>
      <rPr>
        <i/>
        <sz val="9"/>
        <color theme="1"/>
        <rFont val="Segoe UI"/>
        <family val="2"/>
      </rPr>
      <t>Unspecified abortion</t>
    </r>
  </si>
  <si>
    <r>
      <t xml:space="preserve">Неуспео покушај побачаја          
</t>
    </r>
    <r>
      <rPr>
        <i/>
        <sz val="9"/>
        <color theme="1"/>
        <rFont val="Segoe UI"/>
        <family val="2"/>
      </rPr>
      <t>Failed attempted abortion</t>
    </r>
  </si>
  <si>
    <r>
      <t xml:space="preserve">Компликације после побачаја  
</t>
    </r>
    <r>
      <rPr>
        <i/>
        <sz val="9"/>
        <color theme="1"/>
        <rFont val="Segoe UI"/>
        <family val="2"/>
      </rPr>
      <t>Complitacions following abortion</t>
    </r>
  </si>
  <si>
    <r>
      <t xml:space="preserve">Република Србија
</t>
    </r>
    <r>
      <rPr>
        <i/>
        <sz val="9"/>
        <color theme="1"/>
        <rFont val="Segoe UI"/>
        <family val="2"/>
      </rPr>
      <t>Republic of Serbia</t>
    </r>
    <r>
      <rPr>
        <b/>
        <sz val="9"/>
        <color theme="1"/>
        <rFont val="Segoe UI"/>
        <family val="2"/>
      </rPr>
      <t xml:space="preserve">
 </t>
    </r>
  </si>
  <si>
    <r>
      <t xml:space="preserve">Србија-Север
 </t>
    </r>
    <r>
      <rPr>
        <i/>
        <sz val="9"/>
        <color theme="1"/>
        <rFont val="Segoe UI"/>
        <family val="2"/>
      </rPr>
      <t xml:space="preserve">Serbia-north     </t>
    </r>
    <r>
      <rPr>
        <b/>
        <sz val="9"/>
        <color theme="1"/>
        <rFont val="Segoe UI"/>
        <family val="2"/>
      </rPr>
      <t xml:space="preserve">    </t>
    </r>
  </si>
  <si>
    <r>
      <t xml:space="preserve">  </t>
    </r>
    <r>
      <rPr>
        <b/>
        <sz val="9"/>
        <color theme="1"/>
        <rFont val="Segoe UI"/>
        <family val="2"/>
      </rPr>
      <t>Дијагнозе (МКБ-10)</t>
    </r>
    <r>
      <rPr>
        <b/>
        <i/>
        <sz val="9"/>
        <color theme="1"/>
        <rFont val="Segoe UI"/>
        <family val="2"/>
      </rPr>
      <t xml:space="preserve">
</t>
    </r>
    <r>
      <rPr>
        <i/>
        <sz val="9"/>
        <color rgb="FF000000"/>
        <rFont val="Segoe UI"/>
        <family val="2"/>
      </rPr>
      <t>Diagnosis (ICD10)</t>
    </r>
  </si>
  <si>
    <r>
      <rPr>
        <b/>
        <sz val="9"/>
        <color theme="1"/>
        <rFont val="Segoe UI"/>
        <family val="2"/>
      </rPr>
      <t>Укупно</t>
    </r>
    <r>
      <rPr>
        <b/>
        <i/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Total</t>
    </r>
  </si>
  <si>
    <r>
      <rPr>
        <b/>
        <sz val="9"/>
        <color theme="1"/>
        <rFont val="Segoe UI"/>
        <family val="2"/>
      </rPr>
      <t>Старост плода у недељама</t>
    </r>
    <r>
      <rPr>
        <b/>
        <i/>
        <sz val="9"/>
        <color theme="1"/>
        <rFont val="Segoe UI"/>
        <family val="2"/>
      </rPr>
      <t xml:space="preserve">
</t>
    </r>
    <r>
      <rPr>
        <i/>
        <sz val="9"/>
        <color rgb="FF000000"/>
        <rFont val="Segoe UI"/>
        <family val="2"/>
      </rPr>
      <t>Gestational age in weeks</t>
    </r>
  </si>
  <si>
    <r>
      <rPr>
        <b/>
        <sz val="9"/>
        <color theme="1"/>
        <rFont val="Segoe UI"/>
        <family val="2"/>
      </rPr>
      <t>10 и мање</t>
    </r>
    <r>
      <rPr>
        <b/>
        <i/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10 or less</t>
    </r>
  </si>
  <si>
    <r>
      <rPr>
        <b/>
        <sz val="9"/>
        <color theme="1"/>
        <rFont val="Segoe UI"/>
        <family val="2"/>
      </rPr>
      <t>више од 28</t>
    </r>
    <r>
      <rPr>
        <b/>
        <i/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over 28</t>
    </r>
  </si>
  <si>
    <r>
      <rPr>
        <b/>
        <sz val="9"/>
        <color theme="1"/>
        <rFont val="Segoe UI"/>
        <family val="2"/>
      </rPr>
      <t>O00 Ванматерична трудноћа</t>
    </r>
    <r>
      <rPr>
        <sz val="9"/>
        <color theme="1"/>
        <rFont val="Segoe UI"/>
        <family val="2"/>
      </rPr>
      <t xml:space="preserve">
</t>
    </r>
    <r>
      <rPr>
        <i/>
        <sz val="9"/>
        <color rgb="FF000000"/>
        <rFont val="Segoe UI"/>
        <family val="2"/>
      </rPr>
      <t>Ectopic pregnancy</t>
    </r>
  </si>
  <si>
    <r>
      <rPr>
        <b/>
        <sz val="9"/>
        <color theme="1"/>
        <rFont val="Segoe UI"/>
        <family val="2"/>
      </rPr>
      <t>O01 Гроздаста мола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Hydatidiform mole</t>
    </r>
  </si>
  <si>
    <r>
      <rPr>
        <b/>
        <sz val="9"/>
        <color theme="1"/>
        <rFont val="Segoe UI"/>
        <family val="2"/>
      </rPr>
      <t>O02 Други ненормални исход трудноће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Other abnormal products of conception</t>
    </r>
  </si>
  <si>
    <r>
      <rPr>
        <b/>
        <sz val="9"/>
        <color theme="1"/>
        <rFont val="Segoe UI"/>
        <family val="2"/>
      </rPr>
      <t>O03 Спонтани побачај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Spontaneous abortion</t>
    </r>
  </si>
  <si>
    <r>
      <rPr>
        <b/>
        <sz val="9"/>
        <color theme="1"/>
        <rFont val="Segoe UI"/>
        <family val="2"/>
      </rPr>
      <t>O04 Медицински побачај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Medical abortion</t>
    </r>
  </si>
  <si>
    <r>
      <rPr>
        <b/>
        <sz val="9"/>
        <color theme="1"/>
        <rFont val="Segoe UI"/>
        <family val="2"/>
      </rPr>
      <t>O05 Други побачај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Other abortion</t>
    </r>
  </si>
  <si>
    <r>
      <rPr>
        <b/>
        <sz val="9"/>
        <color theme="1"/>
        <rFont val="Segoe UI"/>
        <family val="2"/>
      </rPr>
      <t>O06 Неозначени побачај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Unspecified abortion</t>
    </r>
  </si>
  <si>
    <r>
      <rPr>
        <b/>
        <sz val="9"/>
        <color theme="1"/>
        <rFont val="Segoe UI"/>
        <family val="2"/>
      </rPr>
      <t>O07 Неуспео покушај побачаја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Failed attempted abortion</t>
    </r>
  </si>
  <si>
    <r>
      <rPr>
        <b/>
        <sz val="9"/>
        <color theme="1"/>
        <rFont val="Segoe UI"/>
        <family val="2"/>
      </rPr>
      <t>O08 Компликације после побачаја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Complications following abortion</t>
    </r>
  </si>
  <si>
    <r>
      <rPr>
        <b/>
        <sz val="9"/>
        <color theme="1"/>
        <rFont val="Segoe UI"/>
        <family val="2"/>
      </rPr>
      <t xml:space="preserve">O00 Ванматерична трудноћа
</t>
    </r>
    <r>
      <rPr>
        <i/>
        <sz val="9"/>
        <color rgb="FF000000"/>
        <rFont val="Segoe UI"/>
        <family val="2"/>
      </rPr>
      <t>Ectopic pregnancy</t>
    </r>
  </si>
  <si>
    <r>
      <rPr>
        <b/>
        <sz val="9"/>
        <color theme="1"/>
        <rFont val="Segoe UI"/>
        <family val="2"/>
      </rPr>
      <t xml:space="preserve">O01 Гроздаста мола
</t>
    </r>
    <r>
      <rPr>
        <i/>
        <sz val="9"/>
        <color theme="1"/>
        <rFont val="Segoe UI"/>
        <family val="2"/>
      </rPr>
      <t>Hydatidiform mole</t>
    </r>
  </si>
  <si>
    <r>
      <rPr>
        <b/>
        <sz val="9"/>
        <color theme="1"/>
        <rFont val="Segoe UI"/>
        <family val="2"/>
      </rPr>
      <t xml:space="preserve">O02 Други ненормални исход трудноће
</t>
    </r>
    <r>
      <rPr>
        <i/>
        <sz val="9"/>
        <color theme="1"/>
        <rFont val="Segoe UI"/>
        <family val="2"/>
      </rPr>
      <t>Other abnormal products of conception</t>
    </r>
  </si>
  <si>
    <r>
      <rPr>
        <b/>
        <sz val="9"/>
        <color theme="1"/>
        <rFont val="Segoe UI"/>
        <family val="2"/>
      </rPr>
      <t xml:space="preserve">O03 Спонтани побачај
</t>
    </r>
    <r>
      <rPr>
        <i/>
        <sz val="9"/>
        <color theme="1"/>
        <rFont val="Segoe UI"/>
        <family val="2"/>
      </rPr>
      <t>Spontaneous abortion</t>
    </r>
  </si>
  <si>
    <r>
      <rPr>
        <b/>
        <sz val="9"/>
        <color theme="1"/>
        <rFont val="Segoe UI"/>
        <family val="2"/>
      </rPr>
      <t xml:space="preserve">O04 Медицински побачај
</t>
    </r>
    <r>
      <rPr>
        <i/>
        <sz val="9"/>
        <color theme="1"/>
        <rFont val="Segoe UI"/>
        <family val="2"/>
      </rPr>
      <t>Medical abortion</t>
    </r>
  </si>
  <si>
    <r>
      <rPr>
        <b/>
        <sz val="9"/>
        <color theme="1"/>
        <rFont val="Segoe UI"/>
        <family val="2"/>
      </rPr>
      <t xml:space="preserve">O05 Други побачај
</t>
    </r>
    <r>
      <rPr>
        <i/>
        <sz val="9"/>
        <color theme="1"/>
        <rFont val="Segoe UI"/>
        <family val="2"/>
      </rPr>
      <t>Other abortion</t>
    </r>
  </si>
  <si>
    <r>
      <rPr>
        <b/>
        <sz val="9"/>
        <color theme="1"/>
        <rFont val="Segoe UI"/>
        <family val="2"/>
      </rPr>
      <t xml:space="preserve">O06 Неозначени побачај
</t>
    </r>
    <r>
      <rPr>
        <i/>
        <sz val="9"/>
        <color theme="1"/>
        <rFont val="Segoe UI"/>
        <family val="2"/>
      </rPr>
      <t>Unspecified abortion</t>
    </r>
  </si>
  <si>
    <r>
      <rPr>
        <b/>
        <sz val="9"/>
        <color theme="1"/>
        <rFont val="Segoe UI"/>
        <family val="2"/>
      </rPr>
      <t xml:space="preserve">O07 Неуспео покушај побачаја
</t>
    </r>
    <r>
      <rPr>
        <i/>
        <sz val="9"/>
        <color theme="1"/>
        <rFont val="Segoe UI"/>
        <family val="2"/>
      </rPr>
      <t>Failed attempted abortion</t>
    </r>
  </si>
  <si>
    <r>
      <rPr>
        <b/>
        <sz val="9"/>
        <color theme="1"/>
        <rFont val="Segoe UI"/>
        <family val="2"/>
      </rPr>
      <t xml:space="preserve">O08 Компликације после побачаја
</t>
    </r>
    <r>
      <rPr>
        <i/>
        <sz val="9"/>
        <color theme="1"/>
        <rFont val="Segoe UI"/>
        <family val="2"/>
      </rPr>
      <t>Complications following abortion</t>
    </r>
  </si>
  <si>
    <r>
      <t xml:space="preserve">Старост жене
</t>
    </r>
    <r>
      <rPr>
        <i/>
        <sz val="9"/>
        <color rgb="FF000000"/>
        <rFont val="Segoe UI"/>
        <family val="2"/>
      </rPr>
      <t>Woman’s age</t>
    </r>
  </si>
  <si>
    <r>
      <t xml:space="preserve">Укупно
</t>
    </r>
    <r>
      <rPr>
        <i/>
        <sz val="9"/>
        <color rgb="FF000000"/>
        <rFont val="Segoe UI"/>
        <family val="2"/>
      </rPr>
      <t>Total</t>
    </r>
  </si>
  <si>
    <r>
      <t xml:space="preserve">Старост плода у недељама
</t>
    </r>
    <r>
      <rPr>
        <i/>
        <sz val="9"/>
        <color rgb="FF000000"/>
        <rFont val="Segoe UI"/>
        <family val="2"/>
      </rPr>
      <t>Gestational  age in weeks</t>
    </r>
  </si>
  <si>
    <r>
      <t xml:space="preserve">број
 </t>
    </r>
    <r>
      <rPr>
        <i/>
        <sz val="9"/>
        <color rgb="FF000000"/>
        <rFont val="Segoe UI"/>
        <family val="2"/>
      </rPr>
      <t xml:space="preserve"> number</t>
    </r>
  </si>
  <si>
    <r>
      <t xml:space="preserve">10 и мање
</t>
    </r>
    <r>
      <rPr>
        <i/>
        <sz val="9"/>
        <color rgb="FF000000"/>
        <rFont val="Segoe UI"/>
        <family val="2"/>
      </rPr>
      <t>10  or less</t>
    </r>
  </si>
  <si>
    <r>
      <t xml:space="preserve">више од 28
</t>
    </r>
    <r>
      <rPr>
        <i/>
        <sz val="9"/>
        <color theme="1"/>
        <rFont val="Segoe UI"/>
        <family val="2"/>
      </rPr>
      <t>over 28</t>
    </r>
  </si>
  <si>
    <r>
      <rPr>
        <b/>
        <sz val="9"/>
        <color theme="1"/>
        <rFont val="Segoe UI"/>
        <family val="2"/>
      </rPr>
      <t>Република Србија</t>
    </r>
    <r>
      <rPr>
        <sz val="9"/>
        <color theme="1"/>
        <rFont val="Segoe UI"/>
        <family val="2"/>
      </rPr>
      <t xml:space="preserve">
</t>
    </r>
    <r>
      <rPr>
        <i/>
        <sz val="9"/>
        <color theme="1"/>
        <rFont val="Segoe UI"/>
        <family val="2"/>
      </rPr>
      <t>Republic of Serbia</t>
    </r>
  </si>
  <si>
    <r>
      <t>Укупно/</t>
    </r>
    <r>
      <rPr>
        <i/>
        <sz val="9"/>
        <color theme="1"/>
        <rFont val="Segoe UI"/>
        <family val="2"/>
      </rPr>
      <t>Total</t>
    </r>
  </si>
  <si>
    <r>
      <t>У браку/</t>
    </r>
    <r>
      <rPr>
        <i/>
        <sz val="9"/>
        <color theme="1"/>
        <rFont val="Segoe UI"/>
        <family val="2"/>
      </rPr>
      <t>Married</t>
    </r>
  </si>
  <si>
    <r>
      <t>Ван брака/</t>
    </r>
    <r>
      <rPr>
        <i/>
        <sz val="9"/>
        <color theme="1"/>
        <rFont val="Segoe UI"/>
        <family val="2"/>
      </rPr>
      <t>Not married</t>
    </r>
  </si>
  <si>
    <r>
      <t>Непознато/</t>
    </r>
    <r>
      <rPr>
        <i/>
        <sz val="9"/>
        <color theme="1"/>
        <rFont val="Segoe UI"/>
        <family val="2"/>
      </rPr>
      <t>Unknown</t>
    </r>
  </si>
  <si>
    <r>
      <t xml:space="preserve">Број ранијих побачаја
</t>
    </r>
    <r>
      <rPr>
        <i/>
        <sz val="9"/>
        <color rgb="FF000000"/>
        <rFont val="Segoe UI"/>
        <family val="2"/>
      </rPr>
      <t>Number of previous abortions</t>
    </r>
  </si>
  <si>
    <r>
      <t xml:space="preserve">Број живе деце
</t>
    </r>
    <r>
      <rPr>
        <i/>
        <sz val="9"/>
        <color rgb="FF000000"/>
        <rFont val="Segoe UI"/>
        <family val="2"/>
      </rPr>
      <t>Number of live children</t>
    </r>
  </si>
  <si>
    <r>
      <t xml:space="preserve">Број жена
</t>
    </r>
    <r>
      <rPr>
        <i/>
        <sz val="9"/>
        <color rgb="FF000000"/>
        <rFont val="Segoe UI"/>
        <family val="2"/>
      </rPr>
      <t>No. of woman</t>
    </r>
  </si>
  <si>
    <r>
      <t xml:space="preserve">5 и више
</t>
    </r>
    <r>
      <rPr>
        <i/>
        <sz val="9"/>
        <color theme="1"/>
        <rFont val="Segoe UI"/>
        <family val="2"/>
      </rPr>
      <t>5 or more</t>
    </r>
  </si>
  <si>
    <r>
      <t>12 и више/</t>
    </r>
    <r>
      <rPr>
        <i/>
        <sz val="9"/>
        <color theme="1"/>
        <rFont val="Segoe UI"/>
        <family val="2"/>
      </rPr>
      <t>12 or more</t>
    </r>
  </si>
  <si>
    <r>
      <t xml:space="preserve">Број ранијих побачаја
</t>
    </r>
    <r>
      <rPr>
        <i/>
        <sz val="9"/>
        <color theme="1"/>
        <rFont val="Segoe UI"/>
        <family val="2"/>
      </rPr>
      <t>Number of previous abortions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</si>
</sst>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sz val="11"/>
      <color rgb="FF9C0006"/>
      <name val="Calibri"/>
      <family val="2"/>
      <charset val="238"/>
      <scheme val="minor"/>
    </font>
    <font>
      <b/>
      <sz val="9"/>
      <color theme="1"/>
      <name val="Segoe UI"/>
      <family val="2"/>
    </font>
    <font>
      <sz val="9"/>
      <color theme="1"/>
      <name val="Segoe UI"/>
      <family val="2"/>
    </font>
    <font>
      <i/>
      <sz val="9"/>
      <color theme="1"/>
      <name val="Segoe UI"/>
      <family val="2"/>
    </font>
    <font>
      <b/>
      <i/>
      <sz val="9"/>
      <color theme="1"/>
      <name val="Segoe UI"/>
      <family val="2"/>
    </font>
    <font>
      <b/>
      <i/>
      <sz val="9"/>
      <color indexed="8"/>
      <name val="Segoe UI"/>
      <family val="2"/>
    </font>
    <font>
      <b/>
      <sz val="9"/>
      <color rgb="FF000000"/>
      <name val="Segoe UI"/>
      <family val="2"/>
    </font>
    <font>
      <i/>
      <sz val="9"/>
      <color rgb="FF000000"/>
      <name val="Segoe UI"/>
      <family val="2"/>
    </font>
    <font>
      <i/>
      <sz val="9"/>
      <color indexed="8"/>
      <name val="Segoe UI"/>
      <family val="2"/>
    </font>
    <font>
      <sz val="9"/>
      <color rgb="FF000000"/>
      <name val="Segoe UI"/>
      <family val="2"/>
    </font>
    <font>
      <b/>
      <i/>
      <sz val="9"/>
      <color rgb="FF000000"/>
      <name val="Segoe UI"/>
      <family val="2"/>
    </font>
    <font>
      <sz val="9"/>
      <color indexed="8"/>
      <name val="Segoe UI"/>
      <family val="2"/>
    </font>
    <font>
      <sz val="9"/>
      <name val="Segoe UI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theme="4" tint="0.79998168889431442"/>
      </patternFill>
    </fill>
    <fill>
      <patternFill patternType="solid">
        <fgColor rgb="FFFFC7CE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</borders>
  <cellStyleXfs count="3">
    <xf numFmtId="0" fontId="0" fillId="0" borderId="0"/>
    <xf numFmtId="0" fontId="1" fillId="0" borderId="0"/>
    <xf numFmtId="0" fontId="2" fillId="7" borderId="0" applyNumberFormat="0" applyBorder="0" applyAlignment="0" applyProtection="0"/>
  </cellStyleXfs>
  <cellXfs count="20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8" borderId="12" xfId="1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wrapText="1"/>
    </xf>
    <xf numFmtId="0" fontId="7" fillId="8" borderId="12" xfId="1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left" vertical="center"/>
    </xf>
    <xf numFmtId="0" fontId="8" fillId="5" borderId="0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wrapText="1"/>
    </xf>
    <xf numFmtId="0" fontId="11" fillId="0" borderId="0" xfId="0" applyFont="1" applyBorder="1" applyAlignment="1">
      <alignment vertical="center"/>
    </xf>
    <xf numFmtId="0" fontId="4" fillId="0" borderId="0" xfId="0" applyFont="1" applyBorder="1"/>
    <xf numFmtId="0" fontId="8" fillId="2" borderId="0" xfId="0" applyFont="1" applyFill="1" applyBorder="1" applyAlignment="1">
      <alignment horizontal="right" vertical="center" wrapText="1"/>
    </xf>
    <xf numFmtId="0" fontId="4" fillId="0" borderId="0" xfId="0" applyFont="1" applyBorder="1" applyAlignment="1">
      <alignment wrapText="1"/>
    </xf>
    <xf numFmtId="0" fontId="9" fillId="0" borderId="0" xfId="0" applyFont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vertical="center"/>
    </xf>
    <xf numFmtId="0" fontId="6" fillId="6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right" vertical="center" wrapText="1"/>
    </xf>
    <xf numFmtId="0" fontId="11" fillId="0" borderId="0" xfId="0" applyFont="1" applyBorder="1" applyAlignment="1">
      <alignment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/>
    </xf>
    <xf numFmtId="1" fontId="11" fillId="0" borderId="0" xfId="0" applyNumberFormat="1" applyFont="1" applyBorder="1" applyAlignment="1">
      <alignment horizontal="right" vertical="center" wrapText="1"/>
    </xf>
    <xf numFmtId="1" fontId="4" fillId="0" borderId="0" xfId="0" applyNumberFormat="1" applyFont="1" applyBorder="1"/>
    <xf numFmtId="1" fontId="3" fillId="6" borderId="0" xfId="0" applyNumberFormat="1" applyFont="1" applyFill="1" applyBorder="1" applyAlignment="1">
      <alignment vertical="center"/>
    </xf>
    <xf numFmtId="1" fontId="4" fillId="2" borderId="0" xfId="0" applyNumberFormat="1" applyFont="1" applyFill="1" applyBorder="1" applyAlignment="1">
      <alignment vertical="center"/>
    </xf>
    <xf numFmtId="0" fontId="3" fillId="3" borderId="0" xfId="0" applyFont="1" applyFill="1" applyBorder="1" applyAlignment="1">
      <alignment horizontal="center" vertical="center" wrapText="1"/>
    </xf>
    <xf numFmtId="0" fontId="3" fillId="8" borderId="12" xfId="0" applyFont="1" applyFill="1" applyBorder="1" applyAlignment="1">
      <alignment horizontal="center" vertical="center" wrapText="1"/>
    </xf>
    <xf numFmtId="0" fontId="8" fillId="8" borderId="12" xfId="0" applyFont="1" applyFill="1" applyBorder="1" applyAlignment="1">
      <alignment horizontal="center" vertical="center" wrapText="1"/>
    </xf>
    <xf numFmtId="165" fontId="4" fillId="0" borderId="0" xfId="0" applyNumberFormat="1" applyFont="1"/>
    <xf numFmtId="0" fontId="4" fillId="0" borderId="0" xfId="0" applyFont="1" applyAlignment="1">
      <alignment horizontal="center" vertical="center"/>
    </xf>
    <xf numFmtId="0" fontId="3" fillId="5" borderId="0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horizontal="center"/>
    </xf>
    <xf numFmtId="0" fontId="13" fillId="0" borderId="0" xfId="0" applyFont="1" applyBorder="1"/>
    <xf numFmtId="0" fontId="5" fillId="3" borderId="0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center" wrapText="1"/>
    </xf>
    <xf numFmtId="0" fontId="3" fillId="6" borderId="0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6" borderId="0" xfId="0" applyFont="1" applyFill="1" applyBorder="1" applyAlignment="1">
      <alignment horizontal="center" wrapText="1"/>
    </xf>
    <xf numFmtId="0" fontId="4" fillId="5" borderId="12" xfId="0" applyFont="1" applyFill="1" applyBorder="1" applyAlignment="1">
      <alignment horizontal="center" wrapText="1"/>
    </xf>
    <xf numFmtId="0" fontId="3" fillId="5" borderId="12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1" fontId="4" fillId="0" borderId="0" xfId="0" applyNumberFormat="1" applyFont="1"/>
    <xf numFmtId="0" fontId="4" fillId="0" borderId="0" xfId="0" applyFont="1" applyAlignment="1">
      <alignment horizontal="center"/>
    </xf>
    <xf numFmtId="0" fontId="6" fillId="6" borderId="0" xfId="0" applyFont="1" applyFill="1" applyBorder="1" applyAlignment="1">
      <alignment vertical="center" wrapText="1"/>
    </xf>
    <xf numFmtId="1" fontId="8" fillId="5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top"/>
    </xf>
    <xf numFmtId="0" fontId="4" fillId="3" borderId="0" xfId="0" applyFont="1" applyFill="1" applyBorder="1" applyAlignment="1">
      <alignment horizontal="center" vertical="center" wrapText="1"/>
    </xf>
    <xf numFmtId="1" fontId="9" fillId="3" borderId="0" xfId="0" applyNumberFormat="1" applyFont="1" applyFill="1" applyBorder="1" applyAlignment="1">
      <alignment horizontal="center" vertical="center"/>
    </xf>
    <xf numFmtId="1" fontId="11" fillId="3" borderId="0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1" fontId="5" fillId="0" borderId="0" xfId="0" applyNumberFormat="1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" fontId="9" fillId="0" borderId="0" xfId="0" applyNumberFormat="1" applyFont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6" fillId="6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3" fillId="5" borderId="12" xfId="0" applyFont="1" applyFill="1" applyBorder="1" applyAlignment="1">
      <alignment horizontal="center" wrapText="1"/>
    </xf>
    <xf numFmtId="1" fontId="3" fillId="5" borderId="12" xfId="0" applyNumberFormat="1" applyFont="1" applyFill="1" applyBorder="1" applyAlignment="1">
      <alignment horizontal="center" vertical="center" wrapText="1"/>
    </xf>
    <xf numFmtId="1" fontId="6" fillId="5" borderId="12" xfId="0" applyNumberFormat="1" applyFont="1" applyFill="1" applyBorder="1" applyAlignment="1">
      <alignment horizontal="center" vertical="center" wrapText="1"/>
    </xf>
    <xf numFmtId="1" fontId="6" fillId="5" borderId="12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0" fontId="3" fillId="6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  <xf numFmtId="0" fontId="11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2" borderId="0" xfId="0" applyFont="1" applyFill="1" applyBorder="1" applyAlignment="1">
      <alignment vertical="center" wrapText="1"/>
    </xf>
    <xf numFmtId="0" fontId="13" fillId="0" borderId="0" xfId="0" applyFont="1" applyBorder="1" applyAlignment="1">
      <alignment horizontal="right" wrapText="1"/>
    </xf>
    <xf numFmtId="0" fontId="11" fillId="0" borderId="0" xfId="0" applyFont="1" applyAlignment="1">
      <alignment wrapText="1"/>
    </xf>
    <xf numFmtId="0" fontId="11" fillId="4" borderId="0" xfId="0" applyFont="1" applyFill="1" applyAlignment="1">
      <alignment horizontal="right" vertical="center" wrapText="1"/>
    </xf>
    <xf numFmtId="0" fontId="11" fillId="0" borderId="0" xfId="0" applyFont="1" applyBorder="1" applyAlignment="1">
      <alignment wrapText="1"/>
    </xf>
    <xf numFmtId="0" fontId="11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/>
    </xf>
    <xf numFmtId="0" fontId="6" fillId="6" borderId="12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 vertical="top" wrapText="1"/>
    </xf>
    <xf numFmtId="0" fontId="3" fillId="2" borderId="8" xfId="0" applyFont="1" applyFill="1" applyBorder="1"/>
    <xf numFmtId="0" fontId="3" fillId="2" borderId="4" xfId="0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left" vertical="top"/>
    </xf>
    <xf numFmtId="0" fontId="3" fillId="2" borderId="9" xfId="0" applyFont="1" applyFill="1" applyBorder="1"/>
    <xf numFmtId="164" fontId="6" fillId="2" borderId="4" xfId="0" applyNumberFormat="1" applyFont="1" applyFill="1" applyBorder="1" applyAlignment="1">
      <alignment horizontal="right" vertical="center"/>
    </xf>
    <xf numFmtId="164" fontId="6" fillId="2" borderId="1" xfId="0" applyNumberFormat="1" applyFont="1" applyFill="1" applyBorder="1" applyAlignment="1">
      <alignment horizontal="right" vertical="center"/>
    </xf>
    <xf numFmtId="0" fontId="3" fillId="2" borderId="8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164" fontId="5" fillId="2" borderId="8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top" wrapText="1"/>
    </xf>
    <xf numFmtId="0" fontId="14" fillId="0" borderId="1" xfId="2" applyFont="1" applyFill="1" applyBorder="1" applyAlignment="1">
      <alignment horizontal="right" vertical="center"/>
    </xf>
    <xf numFmtId="0" fontId="4" fillId="0" borderId="0" xfId="0" applyFont="1" applyAlignment="1">
      <alignment vertical="top" wrapText="1"/>
    </xf>
    <xf numFmtId="16" fontId="11" fillId="0" borderId="0" xfId="0" applyNumberFormat="1" applyFont="1" applyAlignment="1">
      <alignment vertical="center"/>
    </xf>
    <xf numFmtId="0" fontId="3" fillId="2" borderId="0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right" vertical="top"/>
    </xf>
    <xf numFmtId="0" fontId="5" fillId="2" borderId="0" xfId="0" applyFont="1" applyFill="1" applyBorder="1" applyAlignment="1">
      <alignment horizontal="left" vertical="top"/>
    </xf>
    <xf numFmtId="164" fontId="5" fillId="2" borderId="0" xfId="0" applyNumberFormat="1" applyFont="1" applyFill="1" applyBorder="1" applyAlignment="1">
      <alignment horizontal="right" vertical="top"/>
    </xf>
    <xf numFmtId="0" fontId="11" fillId="0" borderId="0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8" fillId="2" borderId="0" xfId="0" applyFont="1" applyFill="1" applyBorder="1" applyAlignment="1">
      <alignment vertical="top"/>
    </xf>
    <xf numFmtId="4" fontId="5" fillId="2" borderId="0" xfId="0" applyNumberFormat="1" applyFont="1" applyFill="1" applyBorder="1" applyAlignment="1">
      <alignment horizontal="right" vertical="top"/>
    </xf>
    <xf numFmtId="0" fontId="6" fillId="6" borderId="12" xfId="0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/>
    </xf>
    <xf numFmtId="0" fontId="4" fillId="6" borderId="0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right" vertical="center"/>
    </xf>
    <xf numFmtId="164" fontId="12" fillId="5" borderId="0" xfId="0" applyNumberFormat="1" applyFont="1" applyFill="1" applyBorder="1" applyAlignment="1">
      <alignment horizontal="right" vertical="center"/>
    </xf>
    <xf numFmtId="0" fontId="4" fillId="6" borderId="0" xfId="0" applyFont="1" applyFill="1" applyBorder="1" applyAlignment="1">
      <alignment horizontal="center" vertical="center"/>
    </xf>
    <xf numFmtId="0" fontId="8" fillId="5" borderId="0" xfId="0" applyFont="1" applyFill="1" applyBorder="1" applyAlignment="1">
      <alignment vertical="center"/>
    </xf>
    <xf numFmtId="164" fontId="6" fillId="6" borderId="0" xfId="0" applyNumberFormat="1" applyFont="1" applyFill="1" applyBorder="1" applyAlignment="1">
      <alignment horizontal="right" vertical="center"/>
    </xf>
    <xf numFmtId="0" fontId="11" fillId="3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right" vertical="center"/>
    </xf>
    <xf numFmtId="164" fontId="9" fillId="3" borderId="0" xfId="0" applyNumberFormat="1" applyFont="1" applyFill="1" applyBorder="1" applyAlignment="1">
      <alignment vertical="center"/>
    </xf>
    <xf numFmtId="0" fontId="4" fillId="2" borderId="0" xfId="0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4" fillId="3" borderId="0" xfId="0" applyFont="1" applyFill="1" applyBorder="1" applyAlignment="1">
      <alignment horizontal="center"/>
    </xf>
    <xf numFmtId="0" fontId="8" fillId="5" borderId="0" xfId="0" applyFont="1" applyFill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0" fontId="11" fillId="3" borderId="0" xfId="0" applyFont="1" applyFill="1" applyBorder="1" applyAlignment="1">
      <alignment horizontal="right" vertical="center"/>
    </xf>
    <xf numFmtId="164" fontId="5" fillId="0" borderId="0" xfId="0" applyNumberFormat="1" applyFont="1" applyBorder="1"/>
    <xf numFmtId="0" fontId="11" fillId="0" borderId="0" xfId="0" applyFont="1" applyBorder="1" applyAlignment="1">
      <alignment horizontal="right"/>
    </xf>
    <xf numFmtId="164" fontId="9" fillId="0" borderId="0" xfId="0" applyNumberFormat="1" applyFont="1" applyBorder="1" applyAlignment="1">
      <alignment horizontal="right" vertical="center"/>
    </xf>
    <xf numFmtId="49" fontId="8" fillId="8" borderId="12" xfId="0" applyNumberFormat="1" applyFont="1" applyFill="1" applyBorder="1" applyAlignment="1">
      <alignment horizontal="center" vertical="center" wrapText="1"/>
    </xf>
    <xf numFmtId="49" fontId="3" fillId="8" borderId="12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0" fontId="3" fillId="6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 wrapText="1"/>
    </xf>
    <xf numFmtId="4" fontId="12" fillId="0" borderId="0" xfId="0" applyNumberFormat="1" applyFont="1" applyAlignment="1">
      <alignment vertical="center" wrapText="1"/>
    </xf>
    <xf numFmtId="4" fontId="12" fillId="0" borderId="0" xfId="0" applyNumberFormat="1" applyFont="1" applyAlignment="1">
      <alignment horizontal="left" vertical="center" wrapText="1"/>
    </xf>
    <xf numFmtId="4" fontId="4" fillId="0" borderId="0" xfId="0" applyNumberFormat="1" applyFont="1"/>
    <xf numFmtId="4" fontId="9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164" fontId="5" fillId="2" borderId="0" xfId="0" applyNumberFormat="1" applyFont="1" applyFill="1" applyBorder="1" applyAlignment="1">
      <alignment horizontal="right" vertical="center"/>
    </xf>
    <xf numFmtId="0" fontId="11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3" fillId="6" borderId="0" xfId="0" applyFont="1" applyFill="1" applyBorder="1" applyAlignment="1">
      <alignment vertical="center" wrapText="1"/>
    </xf>
    <xf numFmtId="4" fontId="6" fillId="6" borderId="0" xfId="0" applyNumberFormat="1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center" vertical="center"/>
    </xf>
    <xf numFmtId="0" fontId="3" fillId="9" borderId="12" xfId="0" applyFont="1" applyFill="1" applyBorder="1" applyAlignment="1">
      <alignment horizontal="center" vertical="center" wrapText="1"/>
    </xf>
    <xf numFmtId="164" fontId="6" fillId="6" borderId="0" xfId="0" applyNumberFormat="1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left" vertical="center"/>
    </xf>
  </cellXfs>
  <cellStyles count="3">
    <cellStyle name="Bad" xfId="2" builtinId="27"/>
    <cellStyle name="Normal" xfId="0" builtinId="0"/>
    <cellStyle name="Normal_Sheet7" xfId="1" xr:uid="{4D5B85F2-2317-49DA-B782-0559767E24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092D7-EEE8-4AA1-BC50-AA3B809E0C60}">
  <dimension ref="A1:G42"/>
  <sheetViews>
    <sheetView tabSelected="1" zoomScaleNormal="100" workbookViewId="0"/>
  </sheetViews>
  <sheetFormatPr defaultColWidth="8.88671875" defaultRowHeight="13.2" x14ac:dyDescent="0.3"/>
  <cols>
    <col min="1" max="1" width="28.33203125" style="2" customWidth="1"/>
    <col min="2" max="3" width="10.6640625" style="2" customWidth="1"/>
    <col min="4" max="4" width="13.109375" style="2" customWidth="1"/>
    <col min="5" max="5" width="12.88671875" style="2" customWidth="1"/>
    <col min="6" max="6" width="15.5546875" style="2" customWidth="1"/>
    <col min="7" max="16384" width="8.88671875" style="2"/>
  </cols>
  <sheetData>
    <row r="1" spans="1:7" x14ac:dyDescent="0.3">
      <c r="A1" s="1" t="s">
        <v>58</v>
      </c>
      <c r="B1" s="1"/>
      <c r="C1" s="1"/>
      <c r="D1" s="1"/>
      <c r="E1" s="1"/>
      <c r="F1" s="1"/>
      <c r="G1" s="1"/>
    </row>
    <row r="2" spans="1:7" s="4" customFormat="1" x14ac:dyDescent="0.3">
      <c r="A2" s="3" t="s">
        <v>59</v>
      </c>
    </row>
    <row r="3" spans="1:7" s="4" customFormat="1" x14ac:dyDescent="0.3"/>
    <row r="4" spans="1:7" x14ac:dyDescent="0.3">
      <c r="A4" s="1" t="s">
        <v>74</v>
      </c>
    </row>
    <row r="5" spans="1:7" s="3" customFormat="1" x14ac:dyDescent="0.3">
      <c r="A5" s="3" t="s">
        <v>75</v>
      </c>
    </row>
    <row r="7" spans="1:7" ht="14.4" customHeight="1" x14ac:dyDescent="0.3">
      <c r="A7" s="5" t="s">
        <v>104</v>
      </c>
      <c r="B7" s="6" t="s">
        <v>105</v>
      </c>
      <c r="C7" s="7" t="s">
        <v>106</v>
      </c>
      <c r="D7" s="7"/>
      <c r="E7" s="7"/>
      <c r="F7" s="6" t="s">
        <v>107</v>
      </c>
    </row>
    <row r="8" spans="1:7" x14ac:dyDescent="0.3">
      <c r="A8" s="8"/>
      <c r="B8" s="6"/>
      <c r="C8" s="7"/>
      <c r="D8" s="7"/>
      <c r="E8" s="7"/>
      <c r="F8" s="6"/>
    </row>
    <row r="9" spans="1:7" x14ac:dyDescent="0.3">
      <c r="A9" s="8"/>
      <c r="B9" s="6"/>
      <c r="C9" s="6" t="s">
        <v>108</v>
      </c>
      <c r="D9" s="6" t="s">
        <v>109</v>
      </c>
      <c r="E9" s="6" t="s">
        <v>110</v>
      </c>
      <c r="F9" s="6"/>
    </row>
    <row r="10" spans="1:7" ht="14.4" customHeight="1" x14ac:dyDescent="0.3">
      <c r="A10" s="8"/>
      <c r="B10" s="6"/>
      <c r="C10" s="6"/>
      <c r="D10" s="6"/>
      <c r="E10" s="6"/>
      <c r="F10" s="6"/>
    </row>
    <row r="11" spans="1:7" x14ac:dyDescent="0.3">
      <c r="A11" s="8"/>
      <c r="B11" s="6"/>
      <c r="C11" s="6"/>
      <c r="D11" s="6"/>
      <c r="E11" s="6"/>
      <c r="F11" s="6"/>
    </row>
    <row r="12" spans="1:7" x14ac:dyDescent="0.3">
      <c r="A12" s="8"/>
      <c r="B12" s="6"/>
      <c r="C12" s="6"/>
      <c r="D12" s="6"/>
      <c r="E12" s="6"/>
      <c r="F12" s="6"/>
    </row>
    <row r="13" spans="1:7" ht="20.100000000000001" customHeight="1" x14ac:dyDescent="0.3">
      <c r="A13" s="9" t="s">
        <v>111</v>
      </c>
      <c r="B13" s="10">
        <f>B14+B23</f>
        <v>58080</v>
      </c>
      <c r="C13" s="10">
        <f t="shared" ref="C13:F13" si="0">C14+C23</f>
        <v>59232</v>
      </c>
      <c r="D13" s="10">
        <f t="shared" si="0"/>
        <v>58878</v>
      </c>
      <c r="E13" s="10">
        <f t="shared" si="0"/>
        <v>354</v>
      </c>
      <c r="F13" s="10">
        <f t="shared" si="0"/>
        <v>65</v>
      </c>
    </row>
    <row r="14" spans="1:7" ht="20.100000000000001" customHeight="1" x14ac:dyDescent="0.3">
      <c r="A14" s="11" t="s">
        <v>112</v>
      </c>
      <c r="B14" s="12">
        <f>SUM(B15:B22)</f>
        <v>33271</v>
      </c>
      <c r="C14" s="12">
        <f t="shared" ref="C14:F14" si="1">SUM(C15:C22)</f>
        <v>34079</v>
      </c>
      <c r="D14" s="12">
        <f t="shared" si="1"/>
        <v>33805</v>
      </c>
      <c r="E14" s="12">
        <f t="shared" si="1"/>
        <v>274</v>
      </c>
      <c r="F14" s="12">
        <f t="shared" si="1"/>
        <v>48</v>
      </c>
    </row>
    <row r="15" spans="1:7" ht="26.4" x14ac:dyDescent="0.3">
      <c r="A15" s="13" t="s">
        <v>113</v>
      </c>
      <c r="B15" s="14">
        <v>1163</v>
      </c>
      <c r="C15" s="14">
        <v>1185</v>
      </c>
      <c r="D15" s="14">
        <v>1182</v>
      </c>
      <c r="E15" s="14">
        <v>3</v>
      </c>
      <c r="F15" s="14">
        <v>1</v>
      </c>
    </row>
    <row r="16" spans="1:7" ht="26.4" x14ac:dyDescent="0.3">
      <c r="A16" s="13" t="s">
        <v>114</v>
      </c>
      <c r="B16" s="14">
        <v>1117</v>
      </c>
      <c r="C16" s="14">
        <v>1122</v>
      </c>
      <c r="D16" s="14">
        <v>1116</v>
      </c>
      <c r="E16" s="14">
        <v>6</v>
      </c>
      <c r="F16" s="15"/>
    </row>
    <row r="17" spans="1:6" ht="26.4" x14ac:dyDescent="0.3">
      <c r="A17" s="13" t="s">
        <v>115</v>
      </c>
      <c r="B17" s="14">
        <v>1076</v>
      </c>
      <c r="C17" s="14">
        <v>1087</v>
      </c>
      <c r="D17" s="14">
        <v>1084</v>
      </c>
      <c r="E17" s="14">
        <v>3</v>
      </c>
      <c r="F17" s="15"/>
    </row>
    <row r="18" spans="1:6" ht="26.4" x14ac:dyDescent="0.3">
      <c r="A18" s="13" t="s">
        <v>116</v>
      </c>
      <c r="B18" s="14">
        <v>1841</v>
      </c>
      <c r="C18" s="14">
        <v>1855</v>
      </c>
      <c r="D18" s="14">
        <v>1851</v>
      </c>
      <c r="E18" s="14">
        <v>4</v>
      </c>
      <c r="F18" s="15"/>
    </row>
    <row r="19" spans="1:6" ht="26.4" x14ac:dyDescent="0.3">
      <c r="A19" s="13" t="s">
        <v>117</v>
      </c>
      <c r="B19" s="14">
        <v>740</v>
      </c>
      <c r="C19" s="14">
        <v>743</v>
      </c>
      <c r="D19" s="14">
        <v>740</v>
      </c>
      <c r="E19" s="14">
        <v>3</v>
      </c>
      <c r="F19" s="15"/>
    </row>
    <row r="20" spans="1:6" ht="26.4" x14ac:dyDescent="0.3">
      <c r="A20" s="13" t="s">
        <v>118</v>
      </c>
      <c r="B20" s="14">
        <v>6880</v>
      </c>
      <c r="C20" s="14">
        <v>7070</v>
      </c>
      <c r="D20" s="14">
        <v>7037</v>
      </c>
      <c r="E20" s="14">
        <v>33</v>
      </c>
      <c r="F20" s="14">
        <v>2</v>
      </c>
    </row>
    <row r="21" spans="1:6" ht="26.4" x14ac:dyDescent="0.3">
      <c r="A21" s="13" t="s">
        <v>119</v>
      </c>
      <c r="B21" s="14">
        <v>1141</v>
      </c>
      <c r="C21" s="14">
        <v>1152</v>
      </c>
      <c r="D21" s="14">
        <v>1149</v>
      </c>
      <c r="E21" s="14">
        <v>3</v>
      </c>
      <c r="F21" s="15"/>
    </row>
    <row r="22" spans="1:6" ht="26.4" x14ac:dyDescent="0.3">
      <c r="A22" s="13" t="s">
        <v>120</v>
      </c>
      <c r="B22" s="14">
        <v>19313</v>
      </c>
      <c r="C22" s="14">
        <v>19865</v>
      </c>
      <c r="D22" s="14">
        <v>19646</v>
      </c>
      <c r="E22" s="14">
        <v>219</v>
      </c>
      <c r="F22" s="14">
        <v>45</v>
      </c>
    </row>
    <row r="23" spans="1:6" ht="20.100000000000001" customHeight="1" x14ac:dyDescent="0.3">
      <c r="A23" s="204" t="s">
        <v>121</v>
      </c>
      <c r="B23" s="16">
        <f>SUM(B24:B40)</f>
        <v>24809</v>
      </c>
      <c r="C23" s="16">
        <f t="shared" ref="C23:F23" si="2">SUM(C24:C40)</f>
        <v>25153</v>
      </c>
      <c r="D23" s="16">
        <f t="shared" si="2"/>
        <v>25073</v>
      </c>
      <c r="E23" s="16">
        <f t="shared" si="2"/>
        <v>80</v>
      </c>
      <c r="F23" s="16">
        <f t="shared" si="2"/>
        <v>17</v>
      </c>
    </row>
    <row r="24" spans="1:6" ht="26.4" x14ac:dyDescent="0.3">
      <c r="A24" s="13" t="s">
        <v>122</v>
      </c>
      <c r="B24" s="14">
        <v>1882</v>
      </c>
      <c r="C24" s="14">
        <v>1903</v>
      </c>
      <c r="D24" s="14">
        <v>1900</v>
      </c>
      <c r="E24" s="14">
        <v>3</v>
      </c>
      <c r="F24" s="14">
        <v>2</v>
      </c>
    </row>
    <row r="25" spans="1:6" ht="26.4" x14ac:dyDescent="0.3">
      <c r="A25" s="13" t="s">
        <v>123</v>
      </c>
      <c r="B25" s="14">
        <v>1064</v>
      </c>
      <c r="C25" s="14">
        <v>1074</v>
      </c>
      <c r="D25" s="14">
        <v>1070</v>
      </c>
      <c r="E25" s="14">
        <v>4</v>
      </c>
      <c r="F25" s="14">
        <v>2</v>
      </c>
    </row>
    <row r="26" spans="1:6" ht="26.4" x14ac:dyDescent="0.3">
      <c r="A26" s="13" t="s">
        <v>124</v>
      </c>
      <c r="B26" s="14">
        <v>1283</v>
      </c>
      <c r="C26" s="14">
        <v>1294</v>
      </c>
      <c r="D26" s="14">
        <v>1292</v>
      </c>
      <c r="E26" s="14">
        <v>2</v>
      </c>
      <c r="F26" s="15"/>
    </row>
    <row r="27" spans="1:6" ht="26.4" x14ac:dyDescent="0.3">
      <c r="A27" s="13" t="s">
        <v>125</v>
      </c>
      <c r="B27" s="14">
        <v>953</v>
      </c>
      <c r="C27" s="14">
        <v>963</v>
      </c>
      <c r="D27" s="14">
        <v>959</v>
      </c>
      <c r="E27" s="14">
        <v>4</v>
      </c>
      <c r="F27" s="15"/>
    </row>
    <row r="28" spans="1:6" ht="26.4" x14ac:dyDescent="0.3">
      <c r="A28" s="13" t="s">
        <v>126</v>
      </c>
      <c r="B28" s="14">
        <v>2420</v>
      </c>
      <c r="C28" s="14">
        <v>2472</v>
      </c>
      <c r="D28" s="14">
        <v>2462</v>
      </c>
      <c r="E28" s="14">
        <v>10</v>
      </c>
      <c r="F28" s="15"/>
    </row>
    <row r="29" spans="1:6" ht="26.4" x14ac:dyDescent="0.3">
      <c r="A29" s="13" t="s">
        <v>127</v>
      </c>
      <c r="B29" s="14">
        <v>1190</v>
      </c>
      <c r="C29" s="14">
        <v>1196</v>
      </c>
      <c r="D29" s="14">
        <v>1193</v>
      </c>
      <c r="E29" s="14">
        <v>3</v>
      </c>
      <c r="F29" s="15"/>
    </row>
    <row r="30" spans="1:6" ht="26.4" x14ac:dyDescent="0.3">
      <c r="A30" s="13" t="s">
        <v>128</v>
      </c>
      <c r="B30" s="14">
        <v>647</v>
      </c>
      <c r="C30" s="14">
        <v>660</v>
      </c>
      <c r="D30" s="14">
        <v>660</v>
      </c>
      <c r="E30" s="15"/>
      <c r="F30" s="15"/>
    </row>
    <row r="31" spans="1:6" ht="26.4" x14ac:dyDescent="0.3">
      <c r="A31" s="13" t="s">
        <v>129</v>
      </c>
      <c r="B31" s="14">
        <v>405</v>
      </c>
      <c r="C31" s="14">
        <v>411</v>
      </c>
      <c r="D31" s="14">
        <v>411</v>
      </c>
      <c r="E31" s="14"/>
      <c r="F31" s="14">
        <v>1</v>
      </c>
    </row>
    <row r="32" spans="1:6" ht="26.4" x14ac:dyDescent="0.3">
      <c r="A32" s="13" t="s">
        <v>130</v>
      </c>
      <c r="B32" s="14">
        <v>1844</v>
      </c>
      <c r="C32" s="14">
        <v>1858</v>
      </c>
      <c r="D32" s="14">
        <v>1853</v>
      </c>
      <c r="E32" s="14">
        <v>5</v>
      </c>
      <c r="F32" s="14">
        <v>2</v>
      </c>
    </row>
    <row r="33" spans="1:6" ht="26.4" x14ac:dyDescent="0.3">
      <c r="A33" s="13" t="s">
        <v>131</v>
      </c>
      <c r="B33" s="14">
        <v>1422</v>
      </c>
      <c r="C33" s="14">
        <v>1442</v>
      </c>
      <c r="D33" s="14">
        <v>1441</v>
      </c>
      <c r="E33" s="14">
        <v>1</v>
      </c>
      <c r="F33" s="14">
        <v>1</v>
      </c>
    </row>
    <row r="34" spans="1:6" ht="26.4" x14ac:dyDescent="0.3">
      <c r="A34" s="13" t="s">
        <v>132</v>
      </c>
      <c r="B34" s="14">
        <v>2985</v>
      </c>
      <c r="C34" s="14">
        <v>3008</v>
      </c>
      <c r="D34" s="14">
        <v>2995</v>
      </c>
      <c r="E34" s="14">
        <v>13</v>
      </c>
      <c r="F34" s="14">
        <v>6</v>
      </c>
    </row>
    <row r="35" spans="1:6" ht="26.4" x14ac:dyDescent="0.3">
      <c r="A35" s="13" t="s">
        <v>133</v>
      </c>
      <c r="B35" s="14">
        <v>1389</v>
      </c>
      <c r="C35" s="14">
        <v>1416</v>
      </c>
      <c r="D35" s="14">
        <v>1411</v>
      </c>
      <c r="E35" s="14">
        <v>5</v>
      </c>
      <c r="F35" s="14">
        <v>1</v>
      </c>
    </row>
    <row r="36" spans="1:6" ht="26.4" x14ac:dyDescent="0.3">
      <c r="A36" s="13" t="s">
        <v>134</v>
      </c>
      <c r="B36" s="14">
        <v>3678</v>
      </c>
      <c r="C36" s="14">
        <v>3769</v>
      </c>
      <c r="D36" s="14">
        <v>3749</v>
      </c>
      <c r="E36" s="14">
        <v>20</v>
      </c>
      <c r="F36" s="15"/>
    </row>
    <row r="37" spans="1:6" ht="26.4" x14ac:dyDescent="0.3">
      <c r="A37" s="13" t="s">
        <v>135</v>
      </c>
      <c r="B37" s="14">
        <v>495</v>
      </c>
      <c r="C37" s="14">
        <v>499</v>
      </c>
      <c r="D37" s="14">
        <v>498</v>
      </c>
      <c r="E37" s="14">
        <v>1</v>
      </c>
      <c r="F37" s="15"/>
    </row>
    <row r="38" spans="1:6" ht="26.4" x14ac:dyDescent="0.3">
      <c r="A38" s="13" t="s">
        <v>136</v>
      </c>
      <c r="B38" s="14">
        <v>263</v>
      </c>
      <c r="C38" s="14">
        <v>263</v>
      </c>
      <c r="D38" s="14">
        <v>263</v>
      </c>
      <c r="E38" s="15"/>
      <c r="F38" s="15"/>
    </row>
    <row r="39" spans="1:6" ht="26.4" x14ac:dyDescent="0.3">
      <c r="A39" s="13" t="s">
        <v>137</v>
      </c>
      <c r="B39" s="14">
        <v>1471</v>
      </c>
      <c r="C39" s="14">
        <v>1494</v>
      </c>
      <c r="D39" s="14">
        <v>1490</v>
      </c>
      <c r="E39" s="14">
        <v>4</v>
      </c>
      <c r="F39" s="14">
        <v>2</v>
      </c>
    </row>
    <row r="40" spans="1:6" ht="26.4" x14ac:dyDescent="0.3">
      <c r="A40" s="17" t="s">
        <v>138</v>
      </c>
      <c r="B40" s="14">
        <v>1418</v>
      </c>
      <c r="C40" s="14">
        <v>1431</v>
      </c>
      <c r="D40" s="14">
        <v>1426</v>
      </c>
      <c r="E40" s="14">
        <v>5</v>
      </c>
      <c r="F40" s="15"/>
    </row>
    <row r="41" spans="1:6" ht="15" customHeight="1" x14ac:dyDescent="0.3"/>
    <row r="42" spans="1:6" ht="15" customHeight="1" x14ac:dyDescent="0.3"/>
  </sheetData>
  <mergeCells count="7">
    <mergeCell ref="A7:A12"/>
    <mergeCell ref="B7:B12"/>
    <mergeCell ref="C7:E8"/>
    <mergeCell ref="F7:F12"/>
    <mergeCell ref="C9:C12"/>
    <mergeCell ref="D9:D12"/>
    <mergeCell ref="E9:E1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19D66-C5B9-477D-A397-1ADC34D11BB7}">
  <dimension ref="A1:V46"/>
  <sheetViews>
    <sheetView workbookViewId="0"/>
  </sheetViews>
  <sheetFormatPr defaultRowHeight="13.2" x14ac:dyDescent="0.3"/>
  <cols>
    <col min="1" max="1" width="36.33203125" style="2" customWidth="1"/>
    <col min="2" max="2" width="14.33203125" style="2" customWidth="1"/>
    <col min="3" max="3" width="9" style="2" customWidth="1"/>
    <col min="4" max="11" width="8.88671875" style="2"/>
    <col min="12" max="14" width="9.109375" style="2" customWidth="1"/>
    <col min="15" max="16384" width="8.88671875" style="2"/>
  </cols>
  <sheetData>
    <row r="1" spans="1:22" x14ac:dyDescent="0.3">
      <c r="A1" s="1" t="s">
        <v>58</v>
      </c>
    </row>
    <row r="2" spans="1:22" x14ac:dyDescent="0.3">
      <c r="A2" s="3" t="s">
        <v>59</v>
      </c>
    </row>
    <row r="3" spans="1:22" x14ac:dyDescent="0.3">
      <c r="A3" s="112"/>
    </row>
    <row r="4" spans="1:22" x14ac:dyDescent="0.3">
      <c r="A4" s="111" t="s">
        <v>93</v>
      </c>
    </row>
    <row r="5" spans="1:22" x14ac:dyDescent="0.3">
      <c r="A5" s="114" t="s">
        <v>94</v>
      </c>
    </row>
    <row r="6" spans="1:22" x14ac:dyDescent="0.3">
      <c r="A6" s="114"/>
    </row>
    <row r="7" spans="1:22" ht="14.4" customHeight="1" x14ac:dyDescent="0.3">
      <c r="A7" s="110" t="s">
        <v>221</v>
      </c>
      <c r="B7" s="110" t="s">
        <v>222</v>
      </c>
      <c r="C7" s="110" t="s">
        <v>223</v>
      </c>
      <c r="D7" s="110"/>
      <c r="E7" s="110"/>
      <c r="F7" s="110"/>
      <c r="G7" s="110"/>
    </row>
    <row r="8" spans="1:22" x14ac:dyDescent="0.3">
      <c r="A8" s="161"/>
      <c r="B8" s="161"/>
      <c r="C8" s="110"/>
      <c r="D8" s="110"/>
      <c r="E8" s="110"/>
      <c r="F8" s="110"/>
      <c r="G8" s="110"/>
    </row>
    <row r="9" spans="1:22" ht="43.5" customHeight="1" x14ac:dyDescent="0.3">
      <c r="A9" s="161"/>
      <c r="B9" s="161"/>
      <c r="C9" s="162" t="s">
        <v>224</v>
      </c>
      <c r="D9" s="163" t="s">
        <v>65</v>
      </c>
      <c r="E9" s="163" t="s">
        <v>66</v>
      </c>
      <c r="F9" s="163" t="s">
        <v>67</v>
      </c>
      <c r="G9" s="162" t="s">
        <v>225</v>
      </c>
      <c r="H9" s="113" t="s">
        <v>22</v>
      </c>
      <c r="M9" s="111"/>
    </row>
    <row r="10" spans="1:22" x14ac:dyDescent="0.3">
      <c r="A10" s="153" t="s">
        <v>55</v>
      </c>
      <c r="B10" s="154">
        <f t="shared" ref="B10:G10" si="0">SUM(B12:B20)</f>
        <v>11989</v>
      </c>
      <c r="C10" s="154">
        <f t="shared" si="0"/>
        <v>10721</v>
      </c>
      <c r="D10" s="154">
        <f t="shared" si="0"/>
        <v>472</v>
      </c>
      <c r="E10" s="154">
        <f t="shared" si="0"/>
        <v>367</v>
      </c>
      <c r="F10" s="154">
        <f t="shared" si="0"/>
        <v>420</v>
      </c>
      <c r="G10" s="154">
        <f t="shared" si="0"/>
        <v>9</v>
      </c>
      <c r="M10" s="112"/>
    </row>
    <row r="11" spans="1:22" x14ac:dyDescent="0.3">
      <c r="A11" s="155" t="s">
        <v>52</v>
      </c>
      <c r="B11" s="156">
        <v>100</v>
      </c>
      <c r="C11" s="156">
        <f>C10*100/$B$10</f>
        <v>89.423638335140552</v>
      </c>
      <c r="D11" s="156">
        <f>D10*100/$B$10</f>
        <v>3.9369421970139293</v>
      </c>
      <c r="E11" s="156">
        <f>E10*100/$B$10</f>
        <v>3.0611393777629492</v>
      </c>
      <c r="F11" s="156">
        <f>F10*100/$B$10</f>
        <v>3.5032112770039201</v>
      </c>
      <c r="G11" s="156">
        <f>G10*100/$B$10</f>
        <v>7.5068813078655428E-2</v>
      </c>
      <c r="M11" s="113"/>
    </row>
    <row r="12" spans="1:22" ht="26.4" x14ac:dyDescent="0.3">
      <c r="A12" s="101" t="s">
        <v>235</v>
      </c>
      <c r="B12" s="157">
        <f t="shared" ref="B12:B20" si="1">SUM(C12:G12)</f>
        <v>259</v>
      </c>
      <c r="C12" s="157">
        <v>257</v>
      </c>
      <c r="D12" s="158">
        <v>2</v>
      </c>
      <c r="E12" s="158"/>
      <c r="F12" s="158"/>
      <c r="G12" s="158"/>
      <c r="M12" s="114"/>
    </row>
    <row r="13" spans="1:22" ht="26.4" x14ac:dyDescent="0.3">
      <c r="A13" s="101" t="s">
        <v>236</v>
      </c>
      <c r="B13" s="157">
        <f t="shared" si="1"/>
        <v>28</v>
      </c>
      <c r="C13" s="157">
        <v>27</v>
      </c>
      <c r="D13" s="158">
        <v>1</v>
      </c>
      <c r="E13" s="158"/>
      <c r="F13" s="158"/>
      <c r="G13" s="158"/>
      <c r="M13" s="101"/>
      <c r="N13" s="113"/>
      <c r="O13" s="113"/>
      <c r="P13" s="113"/>
    </row>
    <row r="14" spans="1:22" ht="26.4" x14ac:dyDescent="0.3">
      <c r="A14" s="101" t="s">
        <v>237</v>
      </c>
      <c r="B14" s="157">
        <f t="shared" si="1"/>
        <v>3541</v>
      </c>
      <c r="C14" s="157">
        <v>3015</v>
      </c>
      <c r="D14" s="157">
        <v>319</v>
      </c>
      <c r="E14" s="157">
        <v>135</v>
      </c>
      <c r="F14" s="157">
        <v>71</v>
      </c>
      <c r="G14" s="158">
        <v>1</v>
      </c>
      <c r="M14" s="101"/>
      <c r="N14" s="114"/>
    </row>
    <row r="15" spans="1:22" ht="26.4" x14ac:dyDescent="0.3">
      <c r="A15" s="101" t="s">
        <v>238</v>
      </c>
      <c r="B15" s="157">
        <f t="shared" si="1"/>
        <v>1342</v>
      </c>
      <c r="C15" s="157">
        <v>967</v>
      </c>
      <c r="D15" s="157">
        <v>103</v>
      </c>
      <c r="E15" s="157">
        <v>132</v>
      </c>
      <c r="F15" s="157">
        <v>138</v>
      </c>
      <c r="G15" s="158">
        <v>2</v>
      </c>
      <c r="M15" s="101"/>
      <c r="N15" s="114"/>
      <c r="O15" s="114"/>
      <c r="P15" s="113"/>
      <c r="Q15" s="152"/>
      <c r="R15" s="113"/>
      <c r="S15" s="113"/>
      <c r="T15" s="113"/>
      <c r="U15" s="113"/>
      <c r="V15" s="113"/>
    </row>
    <row r="16" spans="1:22" ht="26.4" x14ac:dyDescent="0.3">
      <c r="A16" s="101" t="s">
        <v>239</v>
      </c>
      <c r="B16" s="157">
        <f t="shared" si="1"/>
        <v>6637</v>
      </c>
      <c r="C16" s="157">
        <v>6297</v>
      </c>
      <c r="D16" s="157">
        <v>42</v>
      </c>
      <c r="E16" s="157">
        <v>93</v>
      </c>
      <c r="F16" s="157">
        <v>199</v>
      </c>
      <c r="G16" s="158">
        <v>6</v>
      </c>
      <c r="M16" s="101"/>
      <c r="N16" s="114"/>
      <c r="O16" s="113"/>
      <c r="P16" s="113"/>
    </row>
    <row r="17" spans="1:21" ht="26.4" x14ac:dyDescent="0.3">
      <c r="A17" s="101" t="s">
        <v>240</v>
      </c>
      <c r="B17" s="157">
        <f t="shared" si="1"/>
        <v>151</v>
      </c>
      <c r="C17" s="157">
        <v>130</v>
      </c>
      <c r="D17" s="157">
        <v>3</v>
      </c>
      <c r="E17" s="158">
        <v>7</v>
      </c>
      <c r="F17" s="158">
        <v>11</v>
      </c>
      <c r="G17" s="158"/>
      <c r="M17" s="101"/>
      <c r="N17" s="114"/>
      <c r="O17" s="114"/>
      <c r="P17" s="114"/>
    </row>
    <row r="18" spans="1:21" ht="26.4" x14ac:dyDescent="0.3">
      <c r="A18" s="101" t="s">
        <v>241</v>
      </c>
      <c r="B18" s="157">
        <f t="shared" si="1"/>
        <v>29</v>
      </c>
      <c r="C18" s="157">
        <v>26</v>
      </c>
      <c r="D18" s="158">
        <v>2</v>
      </c>
      <c r="E18" s="158"/>
      <c r="F18" s="158">
        <v>1</v>
      </c>
      <c r="G18" s="158"/>
      <c r="M18" s="101"/>
      <c r="N18" s="111"/>
      <c r="O18" s="111"/>
      <c r="P18" s="111"/>
      <c r="Q18" s="111"/>
      <c r="R18" s="111"/>
      <c r="S18" s="111"/>
      <c r="T18" s="111"/>
      <c r="U18" s="111"/>
    </row>
    <row r="19" spans="1:21" ht="26.4" x14ac:dyDescent="0.3">
      <c r="A19" s="101" t="s">
        <v>242</v>
      </c>
      <c r="B19" s="157">
        <f t="shared" si="1"/>
        <v>1</v>
      </c>
      <c r="C19" s="157">
        <v>1</v>
      </c>
      <c r="D19" s="158"/>
      <c r="E19" s="158"/>
      <c r="F19" s="158"/>
      <c r="G19" s="158"/>
      <c r="M19" s="101"/>
      <c r="N19" s="111"/>
      <c r="O19" s="111"/>
      <c r="P19" s="111"/>
      <c r="Q19" s="111"/>
      <c r="R19" s="111"/>
      <c r="S19" s="111"/>
      <c r="T19" s="111"/>
      <c r="U19" s="111"/>
    </row>
    <row r="20" spans="1:21" ht="26.4" x14ac:dyDescent="0.3">
      <c r="A20" s="101" t="s">
        <v>243</v>
      </c>
      <c r="B20" s="157">
        <f t="shared" si="1"/>
        <v>1</v>
      </c>
      <c r="C20" s="158">
        <v>1</v>
      </c>
      <c r="D20" s="158"/>
      <c r="E20" s="158"/>
      <c r="F20" s="158"/>
      <c r="G20" s="158"/>
      <c r="N20" s="113"/>
    </row>
    <row r="21" spans="1:21" x14ac:dyDescent="0.3">
      <c r="A21" s="153" t="s">
        <v>56</v>
      </c>
      <c r="B21" s="159">
        <f t="shared" ref="B21:G21" si="2">SUM(B23:B30)</f>
        <v>6436</v>
      </c>
      <c r="C21" s="159">
        <f t="shared" si="2"/>
        <v>5692</v>
      </c>
      <c r="D21" s="159">
        <f t="shared" si="2"/>
        <v>305</v>
      </c>
      <c r="E21" s="159">
        <f t="shared" si="2"/>
        <v>200</v>
      </c>
      <c r="F21" s="159">
        <f t="shared" si="2"/>
        <v>231</v>
      </c>
      <c r="G21" s="159">
        <f t="shared" si="2"/>
        <v>8</v>
      </c>
      <c r="M21" s="111"/>
      <c r="N21" s="113"/>
      <c r="O21" s="113"/>
      <c r="P21" s="113"/>
      <c r="Q21" s="113"/>
      <c r="R21" s="113"/>
      <c r="S21" s="113"/>
    </row>
    <row r="22" spans="1:21" x14ac:dyDescent="0.3">
      <c r="A22" s="155" t="s">
        <v>54</v>
      </c>
      <c r="B22" s="156">
        <v>100</v>
      </c>
      <c r="C22" s="156">
        <f>C21*100/$B$21</f>
        <v>88.440024860161586</v>
      </c>
      <c r="D22" s="156">
        <f>D21*100/$B$21</f>
        <v>4.7389683032939711</v>
      </c>
      <c r="E22" s="156">
        <f>E21*100/$B$21</f>
        <v>3.1075201988812928</v>
      </c>
      <c r="F22" s="156">
        <f>F21*100/$B$21</f>
        <v>3.5891858297078931</v>
      </c>
      <c r="G22" s="156">
        <f>G21*100/$B$21</f>
        <v>0.12430080795525171</v>
      </c>
      <c r="N22" s="114"/>
      <c r="O22" s="113"/>
    </row>
    <row r="23" spans="1:21" ht="26.4" x14ac:dyDescent="0.3">
      <c r="A23" s="101" t="s">
        <v>226</v>
      </c>
      <c r="B23" s="157">
        <f t="shared" ref="B23:B30" si="3">SUM(C23:G23)</f>
        <v>200</v>
      </c>
      <c r="C23" s="158">
        <v>198</v>
      </c>
      <c r="D23" s="158">
        <v>2</v>
      </c>
      <c r="E23" s="158"/>
      <c r="F23" s="158"/>
      <c r="G23" s="158"/>
      <c r="N23" s="113"/>
    </row>
    <row r="24" spans="1:21" ht="26.4" x14ac:dyDescent="0.3">
      <c r="A24" s="101" t="s">
        <v>227</v>
      </c>
      <c r="B24" s="157">
        <f t="shared" si="3"/>
        <v>15</v>
      </c>
      <c r="C24" s="157">
        <v>15</v>
      </c>
      <c r="D24" s="158"/>
      <c r="E24" s="158"/>
      <c r="F24" s="158"/>
      <c r="G24" s="158"/>
      <c r="M24" s="111"/>
      <c r="N24" s="113"/>
      <c r="O24" s="113"/>
      <c r="P24" s="113"/>
      <c r="Q24" s="113"/>
      <c r="R24" s="113"/>
    </row>
    <row r="25" spans="1:21" ht="26.4" x14ac:dyDescent="0.3">
      <c r="A25" s="101" t="s">
        <v>228</v>
      </c>
      <c r="B25" s="157">
        <f t="shared" si="3"/>
        <v>1853</v>
      </c>
      <c r="C25" s="157">
        <v>1532</v>
      </c>
      <c r="D25" s="157">
        <v>215</v>
      </c>
      <c r="E25" s="157">
        <v>67</v>
      </c>
      <c r="F25" s="157">
        <v>38</v>
      </c>
      <c r="G25" s="158">
        <v>1</v>
      </c>
      <c r="N25" s="114"/>
      <c r="O25" s="113"/>
    </row>
    <row r="26" spans="1:21" ht="26.4" x14ac:dyDescent="0.3">
      <c r="A26" s="101" t="s">
        <v>229</v>
      </c>
      <c r="B26" s="157">
        <f t="shared" si="3"/>
        <v>563</v>
      </c>
      <c r="C26" s="157">
        <v>361</v>
      </c>
      <c r="D26" s="157">
        <v>65</v>
      </c>
      <c r="E26" s="157">
        <v>74</v>
      </c>
      <c r="F26" s="157">
        <v>62</v>
      </c>
      <c r="G26" s="158">
        <v>1</v>
      </c>
      <c r="N26" s="113"/>
    </row>
    <row r="27" spans="1:21" ht="26.4" x14ac:dyDescent="0.3">
      <c r="A27" s="101" t="s">
        <v>230</v>
      </c>
      <c r="B27" s="157">
        <f t="shared" si="3"/>
        <v>3702</v>
      </c>
      <c r="C27" s="157">
        <v>3495</v>
      </c>
      <c r="D27" s="157">
        <v>19</v>
      </c>
      <c r="E27" s="157">
        <v>57</v>
      </c>
      <c r="F27" s="157">
        <v>125</v>
      </c>
      <c r="G27" s="158">
        <v>6</v>
      </c>
      <c r="M27" s="111"/>
      <c r="N27" s="113"/>
      <c r="O27" s="113"/>
      <c r="P27" s="113"/>
      <c r="Q27" s="113"/>
      <c r="R27" s="113"/>
      <c r="S27" s="113"/>
    </row>
    <row r="28" spans="1:21" ht="26.4" x14ac:dyDescent="0.3">
      <c r="A28" s="101" t="s">
        <v>231</v>
      </c>
      <c r="B28" s="157">
        <f t="shared" si="3"/>
        <v>84</v>
      </c>
      <c r="C28" s="157">
        <v>73</v>
      </c>
      <c r="D28" s="157">
        <v>3</v>
      </c>
      <c r="E28" s="157">
        <v>2</v>
      </c>
      <c r="F28" s="157">
        <v>6</v>
      </c>
      <c r="G28" s="158"/>
      <c r="N28" s="114"/>
      <c r="O28" s="113"/>
    </row>
    <row r="29" spans="1:21" ht="26.4" x14ac:dyDescent="0.3">
      <c r="A29" s="101" t="s">
        <v>232</v>
      </c>
      <c r="B29" s="157">
        <f t="shared" si="3"/>
        <v>18</v>
      </c>
      <c r="C29" s="158">
        <v>17</v>
      </c>
      <c r="D29" s="158">
        <v>1</v>
      </c>
      <c r="E29" s="158"/>
      <c r="F29" s="158"/>
      <c r="G29" s="158"/>
      <c r="N29" s="113"/>
    </row>
    <row r="30" spans="1:21" ht="26.4" x14ac:dyDescent="0.3">
      <c r="A30" s="101" t="s">
        <v>234</v>
      </c>
      <c r="B30" s="157">
        <f t="shared" si="3"/>
        <v>1</v>
      </c>
      <c r="C30" s="158">
        <v>1</v>
      </c>
      <c r="D30" s="158"/>
      <c r="E30" s="158"/>
      <c r="F30" s="158"/>
      <c r="G30" s="158"/>
      <c r="N30" s="114"/>
      <c r="O30" s="113"/>
    </row>
    <row r="31" spans="1:21" x14ac:dyDescent="0.3">
      <c r="A31" s="153" t="s">
        <v>57</v>
      </c>
      <c r="B31" s="159">
        <f>SUM(B33:B40)</f>
        <v>5553</v>
      </c>
      <c r="C31" s="159">
        <f t="shared" ref="C31:G31" si="4">SUM(C33:C40)</f>
        <v>5029</v>
      </c>
      <c r="D31" s="159">
        <f t="shared" si="4"/>
        <v>167</v>
      </c>
      <c r="E31" s="159">
        <f t="shared" si="4"/>
        <v>167</v>
      </c>
      <c r="F31" s="159">
        <f t="shared" si="4"/>
        <v>189</v>
      </c>
      <c r="G31" s="159">
        <f t="shared" si="4"/>
        <v>1</v>
      </c>
      <c r="N31" s="113"/>
    </row>
    <row r="32" spans="1:21" x14ac:dyDescent="0.3">
      <c r="A32" s="155" t="s">
        <v>53</v>
      </c>
      <c r="B32" s="156">
        <v>100</v>
      </c>
      <c r="C32" s="156">
        <f>C31*100/$B$31</f>
        <v>90.563659283270297</v>
      </c>
      <c r="D32" s="156">
        <f>D31*100/$B$31</f>
        <v>3.0073833963623269</v>
      </c>
      <c r="E32" s="156">
        <f>E31*100/$B$31</f>
        <v>3.0073833963623269</v>
      </c>
      <c r="F32" s="156">
        <f>F31*100/$B$31</f>
        <v>3.4035656401944894</v>
      </c>
      <c r="G32" s="160" t="s">
        <v>95</v>
      </c>
      <c r="M32" s="111"/>
      <c r="N32" s="113"/>
      <c r="O32" s="113"/>
      <c r="P32" s="113"/>
      <c r="Q32" s="113"/>
      <c r="R32" s="113"/>
      <c r="S32" s="113"/>
      <c r="T32" s="113"/>
    </row>
    <row r="33" spans="1:18" ht="26.4" x14ac:dyDescent="0.3">
      <c r="A33" s="101" t="s">
        <v>226</v>
      </c>
      <c r="B33" s="157">
        <f t="shared" ref="B33" si="5">SUM(C33:G33)</f>
        <v>59</v>
      </c>
      <c r="C33" s="158">
        <v>59</v>
      </c>
      <c r="D33" s="158"/>
      <c r="E33" s="158"/>
      <c r="F33" s="158"/>
      <c r="G33" s="158"/>
      <c r="N33" s="113"/>
    </row>
    <row r="34" spans="1:18" ht="26.4" x14ac:dyDescent="0.3">
      <c r="A34" s="101" t="s">
        <v>227</v>
      </c>
      <c r="B34" s="157">
        <f t="shared" ref="B34:B40" si="6">SUM(C34:G34)</f>
        <v>13</v>
      </c>
      <c r="C34" s="157">
        <v>12</v>
      </c>
      <c r="D34" s="158">
        <v>1</v>
      </c>
      <c r="E34" s="158"/>
      <c r="F34" s="158"/>
      <c r="G34" s="158"/>
      <c r="N34" s="114"/>
      <c r="O34" s="113"/>
    </row>
    <row r="35" spans="1:18" ht="26.4" x14ac:dyDescent="0.3">
      <c r="A35" s="101" t="s">
        <v>228</v>
      </c>
      <c r="B35" s="157">
        <f t="shared" si="6"/>
        <v>1688</v>
      </c>
      <c r="C35" s="157">
        <v>1483</v>
      </c>
      <c r="D35" s="157">
        <v>104</v>
      </c>
      <c r="E35" s="157">
        <v>68</v>
      </c>
      <c r="F35" s="157">
        <v>33</v>
      </c>
      <c r="G35" s="158"/>
      <c r="N35" s="113"/>
    </row>
    <row r="36" spans="1:18" ht="26.4" x14ac:dyDescent="0.3">
      <c r="A36" s="101" t="s">
        <v>229</v>
      </c>
      <c r="B36" s="157">
        <f t="shared" si="6"/>
        <v>779</v>
      </c>
      <c r="C36" s="157">
        <v>606</v>
      </c>
      <c r="D36" s="157">
        <v>38</v>
      </c>
      <c r="E36" s="157">
        <v>58</v>
      </c>
      <c r="F36" s="157">
        <v>76</v>
      </c>
      <c r="G36" s="158">
        <v>1</v>
      </c>
      <c r="M36" s="111"/>
      <c r="N36" s="113"/>
      <c r="O36" s="113"/>
      <c r="P36" s="113"/>
      <c r="Q36" s="113"/>
      <c r="R36" s="113"/>
    </row>
    <row r="37" spans="1:18" ht="26.4" x14ac:dyDescent="0.3">
      <c r="A37" s="101" t="s">
        <v>230</v>
      </c>
      <c r="B37" s="157">
        <f t="shared" si="6"/>
        <v>2935</v>
      </c>
      <c r="C37" s="157">
        <v>2802</v>
      </c>
      <c r="D37" s="157">
        <v>23</v>
      </c>
      <c r="E37" s="157">
        <v>36</v>
      </c>
      <c r="F37" s="157">
        <v>74</v>
      </c>
      <c r="G37" s="158"/>
      <c r="N37" s="114"/>
      <c r="O37" s="113"/>
    </row>
    <row r="38" spans="1:18" ht="26.4" x14ac:dyDescent="0.3">
      <c r="A38" s="101" t="s">
        <v>231</v>
      </c>
      <c r="B38" s="157">
        <f t="shared" si="6"/>
        <v>67</v>
      </c>
      <c r="C38" s="157">
        <v>57</v>
      </c>
      <c r="D38" s="157"/>
      <c r="E38" s="158">
        <v>5</v>
      </c>
      <c r="F38" s="158">
        <v>5</v>
      </c>
      <c r="G38" s="158"/>
      <c r="N38" s="113"/>
    </row>
    <row r="39" spans="1:18" ht="26.4" x14ac:dyDescent="0.3">
      <c r="A39" s="101" t="s">
        <v>232</v>
      </c>
      <c r="B39" s="157">
        <f t="shared" si="6"/>
        <v>11</v>
      </c>
      <c r="C39" s="158">
        <v>9</v>
      </c>
      <c r="D39" s="158">
        <v>1</v>
      </c>
      <c r="E39" s="158"/>
      <c r="F39" s="158">
        <v>1</v>
      </c>
      <c r="G39" s="158"/>
      <c r="M39" s="111"/>
      <c r="N39" s="113"/>
      <c r="O39" s="113"/>
    </row>
    <row r="40" spans="1:18" ht="26.4" x14ac:dyDescent="0.3">
      <c r="A40" s="101" t="s">
        <v>233</v>
      </c>
      <c r="B40" s="157">
        <f t="shared" si="6"/>
        <v>1</v>
      </c>
      <c r="C40" s="157">
        <v>1</v>
      </c>
      <c r="D40" s="158"/>
      <c r="E40" s="158"/>
      <c r="F40" s="158"/>
      <c r="G40" s="158"/>
      <c r="N40" s="114"/>
      <c r="O40" s="113"/>
    </row>
    <row r="41" spans="1:18" x14ac:dyDescent="0.3">
      <c r="A41" s="15"/>
      <c r="B41" s="15"/>
      <c r="C41" s="14"/>
      <c r="D41" s="15"/>
      <c r="E41" s="15"/>
      <c r="F41" s="15"/>
      <c r="G41" s="15"/>
      <c r="N41" s="113"/>
    </row>
    <row r="42" spans="1:18" x14ac:dyDescent="0.3">
      <c r="A42" s="15"/>
      <c r="B42" s="15"/>
      <c r="C42" s="15"/>
      <c r="D42" s="15"/>
      <c r="E42" s="15"/>
      <c r="F42" s="15"/>
      <c r="G42" s="15"/>
      <c r="M42" s="111"/>
      <c r="N42" s="113"/>
    </row>
    <row r="43" spans="1:18" x14ac:dyDescent="0.3">
      <c r="N43" s="114"/>
    </row>
    <row r="44" spans="1:18" x14ac:dyDescent="0.3">
      <c r="C44" s="113"/>
      <c r="N44" s="113"/>
    </row>
    <row r="45" spans="1:18" x14ac:dyDescent="0.3">
      <c r="M45" s="111"/>
      <c r="N45" s="113"/>
    </row>
    <row r="46" spans="1:18" x14ac:dyDescent="0.3">
      <c r="N46" s="114"/>
    </row>
  </sheetData>
  <mergeCells count="3">
    <mergeCell ref="A7:A9"/>
    <mergeCell ref="B7:B9"/>
    <mergeCell ref="C7:G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C85C7-24EC-4609-9F7E-C929E6E0CCF1}">
  <dimension ref="A1:J109"/>
  <sheetViews>
    <sheetView workbookViewId="0">
      <selection activeCell="B14" sqref="B14:B41"/>
    </sheetView>
  </sheetViews>
  <sheetFormatPr defaultRowHeight="13.2" x14ac:dyDescent="0.3"/>
  <cols>
    <col min="1" max="1" width="26.88671875" style="2" customWidth="1"/>
    <col min="2" max="2" width="21.33203125" style="2" customWidth="1"/>
    <col min="3" max="4" width="8.88671875" style="2"/>
    <col min="5" max="5" width="10" style="2" customWidth="1"/>
    <col min="6" max="6" width="11.44140625" style="2" customWidth="1"/>
    <col min="7" max="8" width="14" style="2" customWidth="1"/>
    <col min="9" max="9" width="12.109375" style="2" customWidth="1"/>
    <col min="10" max="16384" width="8.88671875" style="2"/>
  </cols>
  <sheetData>
    <row r="1" spans="1:10" ht="15" customHeight="1" x14ac:dyDescent="0.3">
      <c r="A1" s="1" t="s">
        <v>58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ht="15" customHeight="1" x14ac:dyDescent="0.3">
      <c r="A2" s="3" t="s">
        <v>59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15" customHeight="1" x14ac:dyDescent="0.3">
      <c r="A3" s="25"/>
      <c r="B3" s="25"/>
      <c r="C3" s="25"/>
      <c r="D3" s="25"/>
      <c r="E3" s="25"/>
      <c r="F3" s="25"/>
      <c r="G3" s="25"/>
      <c r="H3" s="25"/>
      <c r="I3" s="25"/>
      <c r="J3" s="25"/>
    </row>
    <row r="4" spans="1:10" ht="15" customHeight="1" x14ac:dyDescent="0.3">
      <c r="A4" s="111" t="s">
        <v>96</v>
      </c>
      <c r="H4" s="19"/>
      <c r="I4" s="19"/>
      <c r="J4" s="19"/>
    </row>
    <row r="5" spans="1:10" ht="15" customHeight="1" x14ac:dyDescent="0.3">
      <c r="A5" s="114" t="s">
        <v>97</v>
      </c>
      <c r="F5" s="23"/>
      <c r="G5" s="23"/>
      <c r="H5" s="23"/>
      <c r="I5" s="23"/>
      <c r="J5" s="23"/>
    </row>
    <row r="6" spans="1:10" ht="15" customHeight="1" x14ac:dyDescent="0.3">
      <c r="A6" s="18"/>
      <c r="B6" s="18"/>
      <c r="C6" s="18"/>
      <c r="D6" s="18"/>
      <c r="E6" s="18"/>
      <c r="F6" s="18"/>
      <c r="G6" s="18"/>
      <c r="H6" s="18"/>
      <c r="I6" s="18"/>
      <c r="J6" s="18"/>
    </row>
    <row r="7" spans="1:10" ht="30" customHeight="1" x14ac:dyDescent="0.3">
      <c r="A7" s="50" t="s">
        <v>244</v>
      </c>
      <c r="B7" s="50"/>
      <c r="C7" s="50" t="s">
        <v>245</v>
      </c>
      <c r="D7" s="50"/>
      <c r="E7" s="50" t="s">
        <v>246</v>
      </c>
      <c r="F7" s="50"/>
      <c r="G7" s="50"/>
      <c r="H7" s="50"/>
      <c r="I7" s="50"/>
    </row>
    <row r="8" spans="1:10" ht="18" customHeight="1" x14ac:dyDescent="0.3">
      <c r="A8" s="50"/>
      <c r="B8" s="50"/>
      <c r="C8" s="50" t="s">
        <v>247</v>
      </c>
      <c r="D8" s="50" t="s">
        <v>23</v>
      </c>
      <c r="E8" s="50" t="s">
        <v>248</v>
      </c>
      <c r="F8" s="183" t="s">
        <v>65</v>
      </c>
      <c r="G8" s="183" t="s">
        <v>66</v>
      </c>
      <c r="H8" s="183" t="s">
        <v>67</v>
      </c>
      <c r="I8" s="184" t="s">
        <v>249</v>
      </c>
    </row>
    <row r="9" spans="1:10" ht="24" customHeight="1" x14ac:dyDescent="0.3">
      <c r="A9" s="50"/>
      <c r="B9" s="50"/>
      <c r="C9" s="50"/>
      <c r="D9" s="50"/>
      <c r="E9" s="50"/>
      <c r="F9" s="183"/>
      <c r="G9" s="183"/>
      <c r="H9" s="183"/>
      <c r="I9" s="184"/>
    </row>
    <row r="10" spans="1:10" ht="15" customHeight="1" x14ac:dyDescent="0.3">
      <c r="A10" s="164" t="s">
        <v>250</v>
      </c>
      <c r="B10" s="186" t="s">
        <v>251</v>
      </c>
      <c r="C10" s="165">
        <f>SUM(C11:C13)</f>
        <v>11989</v>
      </c>
      <c r="D10" s="166">
        <v>100</v>
      </c>
      <c r="E10" s="165">
        <f t="shared" ref="E10:G10" si="0">SUM(E11:E13)</f>
        <v>10722</v>
      </c>
      <c r="F10" s="165">
        <v>472</v>
      </c>
      <c r="G10" s="165">
        <f t="shared" si="0"/>
        <v>367</v>
      </c>
      <c r="H10" s="165">
        <f>SUM(H11:H13)</f>
        <v>420</v>
      </c>
      <c r="I10" s="165">
        <f t="shared" ref="I10" si="1">SUM(I11:I13)</f>
        <v>8</v>
      </c>
    </row>
    <row r="11" spans="1:10" x14ac:dyDescent="0.3">
      <c r="A11" s="167"/>
      <c r="B11" s="186" t="s">
        <v>252</v>
      </c>
      <c r="C11" s="168">
        <f>C15+C19+C23+C27+C31+C35+C39</f>
        <v>7116</v>
      </c>
      <c r="D11" s="169">
        <f>C11*100/$C$10</f>
        <v>59.354408207523562</v>
      </c>
      <c r="E11" s="168">
        <f>E15+E19+E23+E27+E31+E35+E39</f>
        <v>6478</v>
      </c>
      <c r="F11" s="168">
        <v>235</v>
      </c>
      <c r="G11" s="168">
        <f>G15+G19+G23+G27+G31+G35+G39</f>
        <v>214</v>
      </c>
      <c r="H11" s="168">
        <f>H15+H19+H23+H27+H31+H35+H39</f>
        <v>187</v>
      </c>
      <c r="I11" s="168">
        <f>I15+I19+I23+I27+I31+I35+I39</f>
        <v>2</v>
      </c>
    </row>
    <row r="12" spans="1:10" ht="15" customHeight="1" x14ac:dyDescent="0.3">
      <c r="A12" s="167"/>
      <c r="B12" s="186" t="s">
        <v>253</v>
      </c>
      <c r="C12" s="168">
        <f>C16+C20+C24+C28+C32+C36+C40</f>
        <v>2034</v>
      </c>
      <c r="D12" s="169">
        <f t="shared" ref="D12:D13" si="2">C12*100/$C$10</f>
        <v>16.965551755776129</v>
      </c>
      <c r="E12" s="168">
        <f t="shared" ref="E12:I12" si="3">E16+E20+E24+E28+E32+E36+E40</f>
        <v>1917</v>
      </c>
      <c r="F12" s="168">
        <f t="shared" si="3"/>
        <v>47</v>
      </c>
      <c r="G12" s="168">
        <f t="shared" si="3"/>
        <v>41</v>
      </c>
      <c r="H12" s="168">
        <f t="shared" si="3"/>
        <v>29</v>
      </c>
      <c r="I12" s="168">
        <f t="shared" si="3"/>
        <v>0</v>
      </c>
    </row>
    <row r="13" spans="1:10" ht="15" customHeight="1" x14ac:dyDescent="0.3">
      <c r="A13" s="167"/>
      <c r="B13" s="186" t="s">
        <v>254</v>
      </c>
      <c r="C13" s="168">
        <f>C17+C21+C25+C29+C33+C37+C41</f>
        <v>2839</v>
      </c>
      <c r="D13" s="169">
        <f t="shared" si="2"/>
        <v>23.680040036700309</v>
      </c>
      <c r="E13" s="168">
        <f t="shared" ref="E13:I13" si="4">E17+E21+E25+E29+E33+E37+E41</f>
        <v>2327</v>
      </c>
      <c r="F13" s="168">
        <f t="shared" si="4"/>
        <v>190</v>
      </c>
      <c r="G13" s="168">
        <f t="shared" si="4"/>
        <v>112</v>
      </c>
      <c r="H13" s="168">
        <f t="shared" si="4"/>
        <v>204</v>
      </c>
      <c r="I13" s="168">
        <f t="shared" si="4"/>
        <v>6</v>
      </c>
    </row>
    <row r="14" spans="1:10" x14ac:dyDescent="0.3">
      <c r="A14" s="170" t="s">
        <v>24</v>
      </c>
      <c r="B14" s="187" t="s">
        <v>251</v>
      </c>
      <c r="C14" s="171">
        <f>SUM(C15:C17)</f>
        <v>9</v>
      </c>
      <c r="D14" s="172">
        <v>100</v>
      </c>
      <c r="E14" s="173">
        <f>SUM(E15:E17)</f>
        <v>7</v>
      </c>
      <c r="F14" s="173" t="s">
        <v>46</v>
      </c>
      <c r="G14" s="173">
        <f t="shared" ref="G14:H14" si="5">SUM(G15:G17)</f>
        <v>1</v>
      </c>
      <c r="H14" s="173">
        <f t="shared" si="5"/>
        <v>1</v>
      </c>
      <c r="I14" s="173" t="s">
        <v>46</v>
      </c>
    </row>
    <row r="15" spans="1:10" x14ac:dyDescent="0.3">
      <c r="A15" s="185"/>
      <c r="B15" s="188" t="s">
        <v>252</v>
      </c>
      <c r="C15" s="174">
        <f t="shared" ref="C15:C41" si="6">SUM(E15:I15)</f>
        <v>2</v>
      </c>
      <c r="D15" s="175">
        <f>C15*100/$C$14</f>
        <v>22.222222222222221</v>
      </c>
      <c r="E15" s="14">
        <v>2</v>
      </c>
      <c r="F15" s="14"/>
      <c r="G15" s="14"/>
      <c r="H15" s="14"/>
      <c r="I15" s="14"/>
    </row>
    <row r="16" spans="1:10" x14ac:dyDescent="0.3">
      <c r="A16" s="185"/>
      <c r="B16" s="188" t="s">
        <v>253</v>
      </c>
      <c r="C16" s="174">
        <f t="shared" si="6"/>
        <v>5</v>
      </c>
      <c r="D16" s="175">
        <f t="shared" ref="D16:D17" si="7">C16*100/$C$14</f>
        <v>55.555555555555557</v>
      </c>
      <c r="E16" s="14">
        <v>4</v>
      </c>
      <c r="F16" s="14"/>
      <c r="G16" s="14">
        <v>1</v>
      </c>
      <c r="H16" s="14"/>
      <c r="I16" s="14"/>
    </row>
    <row r="17" spans="1:9" x14ac:dyDescent="0.3">
      <c r="A17" s="185"/>
      <c r="B17" s="188" t="s">
        <v>254</v>
      </c>
      <c r="C17" s="174">
        <f t="shared" si="6"/>
        <v>2</v>
      </c>
      <c r="D17" s="175">
        <f t="shared" si="7"/>
        <v>22.222222222222221</v>
      </c>
      <c r="E17" s="14">
        <v>1</v>
      </c>
      <c r="F17" s="14"/>
      <c r="G17" s="14"/>
      <c r="H17" s="14">
        <v>1</v>
      </c>
      <c r="I17" s="14"/>
    </row>
    <row r="18" spans="1:9" x14ac:dyDescent="0.3">
      <c r="A18" s="176" t="s">
        <v>68</v>
      </c>
      <c r="B18" s="187" t="s">
        <v>251</v>
      </c>
      <c r="C18" s="171">
        <f t="shared" si="6"/>
        <v>452</v>
      </c>
      <c r="D18" s="172">
        <v>100</v>
      </c>
      <c r="E18" s="34">
        <f t="shared" ref="E18:H18" si="8">SUM(E19:E21)</f>
        <v>407</v>
      </c>
      <c r="F18" s="34">
        <f t="shared" si="8"/>
        <v>17</v>
      </c>
      <c r="G18" s="34">
        <f t="shared" si="8"/>
        <v>13</v>
      </c>
      <c r="H18" s="34">
        <f t="shared" si="8"/>
        <v>15</v>
      </c>
      <c r="I18" s="34"/>
    </row>
    <row r="19" spans="1:9" x14ac:dyDescent="0.3">
      <c r="A19" s="185"/>
      <c r="B19" s="188" t="s">
        <v>252</v>
      </c>
      <c r="C19" s="174">
        <f t="shared" si="6"/>
        <v>91</v>
      </c>
      <c r="D19" s="175">
        <f>C19*100/$C$18</f>
        <v>20.13274336283186</v>
      </c>
      <c r="E19" s="14">
        <v>79</v>
      </c>
      <c r="F19" s="14">
        <v>2</v>
      </c>
      <c r="G19" s="14">
        <v>6</v>
      </c>
      <c r="H19" s="14">
        <v>4</v>
      </c>
      <c r="I19" s="14"/>
    </row>
    <row r="20" spans="1:9" x14ac:dyDescent="0.3">
      <c r="A20" s="185"/>
      <c r="B20" s="188" t="s">
        <v>253</v>
      </c>
      <c r="C20" s="174">
        <f t="shared" si="6"/>
        <v>259</v>
      </c>
      <c r="D20" s="175">
        <f t="shared" ref="D20:D21" si="9">C20*100/$C$18</f>
        <v>57.30088495575221</v>
      </c>
      <c r="E20" s="14">
        <v>242</v>
      </c>
      <c r="F20" s="14">
        <v>7</v>
      </c>
      <c r="G20" s="14">
        <v>5</v>
      </c>
      <c r="H20" s="14">
        <v>5</v>
      </c>
      <c r="I20" s="14"/>
    </row>
    <row r="21" spans="1:9" x14ac:dyDescent="0.3">
      <c r="A21" s="185"/>
      <c r="B21" s="188" t="s">
        <v>254</v>
      </c>
      <c r="C21" s="174">
        <f t="shared" si="6"/>
        <v>102</v>
      </c>
      <c r="D21" s="175">
        <f t="shared" si="9"/>
        <v>22.56637168141593</v>
      </c>
      <c r="E21" s="14">
        <v>86</v>
      </c>
      <c r="F21" s="14">
        <v>8</v>
      </c>
      <c r="G21" s="14">
        <v>2</v>
      </c>
      <c r="H21" s="14">
        <v>6</v>
      </c>
      <c r="I21" s="14"/>
    </row>
    <row r="22" spans="1:9" x14ac:dyDescent="0.3">
      <c r="A22" s="176" t="s">
        <v>69</v>
      </c>
      <c r="B22" s="187" t="s">
        <v>251</v>
      </c>
      <c r="C22" s="171">
        <f t="shared" si="6"/>
        <v>1463</v>
      </c>
      <c r="D22" s="172">
        <v>100</v>
      </c>
      <c r="E22" s="34">
        <f t="shared" ref="E22:I22" si="10">SUM(E23:E25)</f>
        <v>1304</v>
      </c>
      <c r="F22" s="34">
        <f t="shared" si="10"/>
        <v>57</v>
      </c>
      <c r="G22" s="34">
        <f t="shared" si="10"/>
        <v>48</v>
      </c>
      <c r="H22" s="34">
        <f t="shared" si="10"/>
        <v>52</v>
      </c>
      <c r="I22" s="34">
        <f t="shared" si="10"/>
        <v>2</v>
      </c>
    </row>
    <row r="23" spans="1:9" x14ac:dyDescent="0.3">
      <c r="A23" s="185"/>
      <c r="B23" s="188" t="s">
        <v>252</v>
      </c>
      <c r="C23" s="174">
        <f t="shared" si="6"/>
        <v>615</v>
      </c>
      <c r="D23" s="175">
        <f>C23*100/$C$22</f>
        <v>42.036910457963089</v>
      </c>
      <c r="E23" s="14">
        <v>544</v>
      </c>
      <c r="F23" s="14">
        <v>19</v>
      </c>
      <c r="G23" s="14">
        <v>29</v>
      </c>
      <c r="H23" s="14">
        <v>22</v>
      </c>
      <c r="I23" s="14">
        <v>1</v>
      </c>
    </row>
    <row r="24" spans="1:9" x14ac:dyDescent="0.3">
      <c r="A24" s="185"/>
      <c r="B24" s="188" t="s">
        <v>253</v>
      </c>
      <c r="C24" s="174">
        <f t="shared" si="6"/>
        <v>519</v>
      </c>
      <c r="D24" s="175">
        <f>C24*100/$C$22</f>
        <v>35.47505126452495</v>
      </c>
      <c r="E24" s="14">
        <v>485</v>
      </c>
      <c r="F24" s="14">
        <v>17</v>
      </c>
      <c r="G24" s="14">
        <v>13</v>
      </c>
      <c r="H24" s="14">
        <v>4</v>
      </c>
      <c r="I24" s="14">
        <v>0</v>
      </c>
    </row>
    <row r="25" spans="1:9" x14ac:dyDescent="0.3">
      <c r="A25" s="185"/>
      <c r="B25" s="188" t="s">
        <v>254</v>
      </c>
      <c r="C25" s="174">
        <f t="shared" si="6"/>
        <v>329</v>
      </c>
      <c r="D25" s="175">
        <f>C25*100/$C$22</f>
        <v>22.488038277511961</v>
      </c>
      <c r="E25" s="14">
        <v>275</v>
      </c>
      <c r="F25" s="14">
        <v>21</v>
      </c>
      <c r="G25" s="14">
        <v>6</v>
      </c>
      <c r="H25" s="14">
        <v>26</v>
      </c>
      <c r="I25" s="14">
        <v>1</v>
      </c>
    </row>
    <row r="26" spans="1:9" x14ac:dyDescent="0.3">
      <c r="A26" s="176" t="s">
        <v>70</v>
      </c>
      <c r="B26" s="187" t="s">
        <v>251</v>
      </c>
      <c r="C26" s="171">
        <f t="shared" si="6"/>
        <v>5577</v>
      </c>
      <c r="D26" s="172">
        <v>100</v>
      </c>
      <c r="E26" s="34">
        <f t="shared" ref="E26:I26" si="11">SUM(E27:E29)</f>
        <v>4962</v>
      </c>
      <c r="F26" s="34">
        <f t="shared" si="11"/>
        <v>223</v>
      </c>
      <c r="G26" s="34">
        <f t="shared" si="11"/>
        <v>173</v>
      </c>
      <c r="H26" s="34">
        <f t="shared" si="11"/>
        <v>214</v>
      </c>
      <c r="I26" s="34">
        <f t="shared" si="11"/>
        <v>5</v>
      </c>
    </row>
    <row r="27" spans="1:9" x14ac:dyDescent="0.3">
      <c r="A27" s="185"/>
      <c r="B27" s="188" t="s">
        <v>252</v>
      </c>
      <c r="C27" s="174">
        <f t="shared" si="6"/>
        <v>3379</v>
      </c>
      <c r="D27" s="175">
        <f>C27*100/$C$26</f>
        <v>60.588129818899048</v>
      </c>
      <c r="E27" s="14">
        <v>3067</v>
      </c>
      <c r="F27" s="14">
        <v>119</v>
      </c>
      <c r="G27" s="14">
        <v>94</v>
      </c>
      <c r="H27" s="14">
        <v>98</v>
      </c>
      <c r="I27" s="14">
        <v>1</v>
      </c>
    </row>
    <row r="28" spans="1:9" x14ac:dyDescent="0.3">
      <c r="A28" s="185"/>
      <c r="B28" s="188" t="s">
        <v>253</v>
      </c>
      <c r="C28" s="174">
        <f t="shared" si="6"/>
        <v>851</v>
      </c>
      <c r="D28" s="175">
        <f>C28*100/$C$26</f>
        <v>15.259099874484489</v>
      </c>
      <c r="E28" s="14">
        <v>809</v>
      </c>
      <c r="F28" s="14">
        <v>15</v>
      </c>
      <c r="G28" s="14">
        <v>16</v>
      </c>
      <c r="H28" s="14">
        <v>11</v>
      </c>
      <c r="I28" s="14">
        <v>0</v>
      </c>
    </row>
    <row r="29" spans="1:9" x14ac:dyDescent="0.3">
      <c r="A29" s="185"/>
      <c r="B29" s="188" t="s">
        <v>254</v>
      </c>
      <c r="C29" s="174">
        <f t="shared" si="6"/>
        <v>1347</v>
      </c>
      <c r="D29" s="175">
        <f>C29*100/$C$26</f>
        <v>24.152770306616461</v>
      </c>
      <c r="E29" s="14">
        <v>1086</v>
      </c>
      <c r="F29" s="14">
        <v>89</v>
      </c>
      <c r="G29" s="14">
        <v>63</v>
      </c>
      <c r="H29" s="14">
        <v>105</v>
      </c>
      <c r="I29" s="14">
        <v>4</v>
      </c>
    </row>
    <row r="30" spans="1:9" x14ac:dyDescent="0.3">
      <c r="A30" s="176" t="s">
        <v>71</v>
      </c>
      <c r="B30" s="187" t="s">
        <v>251</v>
      </c>
      <c r="C30" s="171">
        <f t="shared" si="6"/>
        <v>4314</v>
      </c>
      <c r="D30" s="172">
        <v>100</v>
      </c>
      <c r="E30" s="34">
        <f t="shared" ref="E30:H30" si="12">SUM(E31:E33)</f>
        <v>3884</v>
      </c>
      <c r="F30" s="34">
        <f t="shared" si="12"/>
        <v>167</v>
      </c>
      <c r="G30" s="34">
        <f t="shared" si="12"/>
        <v>128</v>
      </c>
      <c r="H30" s="34">
        <f t="shared" si="12"/>
        <v>135</v>
      </c>
      <c r="I30" s="34"/>
    </row>
    <row r="31" spans="1:9" x14ac:dyDescent="0.3">
      <c r="A31" s="185"/>
      <c r="B31" s="188" t="s">
        <v>252</v>
      </c>
      <c r="C31" s="174">
        <f t="shared" si="6"/>
        <v>2911</v>
      </c>
      <c r="D31" s="175">
        <f>C31*100/$C$30</f>
        <v>67.477978674084383</v>
      </c>
      <c r="E31" s="14">
        <v>2678</v>
      </c>
      <c r="F31" s="14">
        <v>89</v>
      </c>
      <c r="G31" s="14">
        <v>82</v>
      </c>
      <c r="H31" s="14">
        <v>62</v>
      </c>
      <c r="I31" s="14"/>
    </row>
    <row r="32" spans="1:9" x14ac:dyDescent="0.3">
      <c r="A32" s="185"/>
      <c r="B32" s="188" t="s">
        <v>253</v>
      </c>
      <c r="C32" s="174">
        <f t="shared" si="6"/>
        <v>389</v>
      </c>
      <c r="D32" s="175">
        <f>C32*100/$C$30</f>
        <v>9.0171534538711171</v>
      </c>
      <c r="E32" s="14">
        <v>366</v>
      </c>
      <c r="F32" s="14">
        <v>8</v>
      </c>
      <c r="G32" s="14">
        <v>6</v>
      </c>
      <c r="H32" s="14">
        <v>9</v>
      </c>
      <c r="I32" s="14"/>
    </row>
    <row r="33" spans="1:9" x14ac:dyDescent="0.3">
      <c r="A33" s="185"/>
      <c r="B33" s="188" t="s">
        <v>254</v>
      </c>
      <c r="C33" s="174">
        <f t="shared" si="6"/>
        <v>1014</v>
      </c>
      <c r="D33" s="175">
        <f>C33*100/$C$30</f>
        <v>23.504867872044507</v>
      </c>
      <c r="E33" s="14">
        <v>840</v>
      </c>
      <c r="F33" s="14">
        <v>70</v>
      </c>
      <c r="G33" s="14">
        <v>40</v>
      </c>
      <c r="H33" s="14">
        <v>64</v>
      </c>
      <c r="I33" s="14"/>
    </row>
    <row r="34" spans="1:9" x14ac:dyDescent="0.3">
      <c r="A34" s="176" t="s">
        <v>72</v>
      </c>
      <c r="B34" s="187" t="s">
        <v>251</v>
      </c>
      <c r="C34" s="171">
        <f t="shared" si="6"/>
        <v>166</v>
      </c>
      <c r="D34" s="172">
        <v>100</v>
      </c>
      <c r="E34" s="34">
        <f t="shared" ref="E34:H34" si="13">SUM(E35:E37)</f>
        <v>150</v>
      </c>
      <c r="F34" s="34">
        <f t="shared" si="13"/>
        <v>8</v>
      </c>
      <c r="G34" s="34">
        <f t="shared" si="13"/>
        <v>4</v>
      </c>
      <c r="H34" s="34">
        <f t="shared" si="13"/>
        <v>3</v>
      </c>
      <c r="I34" s="34">
        <f>SUM(I35:I37)</f>
        <v>1</v>
      </c>
    </row>
    <row r="35" spans="1:9" x14ac:dyDescent="0.3">
      <c r="A35" s="185"/>
      <c r="B35" s="188" t="s">
        <v>252</v>
      </c>
      <c r="C35" s="174">
        <f t="shared" si="6"/>
        <v>113</v>
      </c>
      <c r="D35" s="175">
        <f>C35*100/$C$34</f>
        <v>68.07228915662651</v>
      </c>
      <c r="E35" s="14">
        <v>103</v>
      </c>
      <c r="F35" s="14">
        <v>6</v>
      </c>
      <c r="G35" s="14">
        <v>3</v>
      </c>
      <c r="H35" s="14">
        <v>1</v>
      </c>
      <c r="I35" s="14"/>
    </row>
    <row r="36" spans="1:9" x14ac:dyDescent="0.3">
      <c r="A36" s="185"/>
      <c r="B36" s="188" t="s">
        <v>253</v>
      </c>
      <c r="C36" s="174">
        <f t="shared" si="6"/>
        <v>9</v>
      </c>
      <c r="D36" s="175">
        <f>C36*100/$C$34</f>
        <v>5.4216867469879517</v>
      </c>
      <c r="E36" s="14">
        <v>9</v>
      </c>
      <c r="F36" s="14">
        <v>0</v>
      </c>
      <c r="G36" s="14">
        <v>0</v>
      </c>
      <c r="H36" s="14">
        <v>0</v>
      </c>
      <c r="I36" s="14"/>
    </row>
    <row r="37" spans="1:9" x14ac:dyDescent="0.3">
      <c r="A37" s="185"/>
      <c r="B37" s="188" t="s">
        <v>254</v>
      </c>
      <c r="C37" s="174">
        <f t="shared" si="6"/>
        <v>44</v>
      </c>
      <c r="D37" s="175">
        <f>C37*100/$C$34</f>
        <v>26.506024096385541</v>
      </c>
      <c r="E37" s="14">
        <v>38</v>
      </c>
      <c r="F37" s="14">
        <v>2</v>
      </c>
      <c r="G37" s="14">
        <v>1</v>
      </c>
      <c r="H37" s="14">
        <v>2</v>
      </c>
      <c r="I37" s="14">
        <v>1</v>
      </c>
    </row>
    <row r="38" spans="1:9" x14ac:dyDescent="0.3">
      <c r="A38" s="176" t="s">
        <v>73</v>
      </c>
      <c r="B38" s="187" t="s">
        <v>251</v>
      </c>
      <c r="C38" s="171">
        <f t="shared" si="6"/>
        <v>8</v>
      </c>
      <c r="D38" s="172">
        <v>100</v>
      </c>
      <c r="E38" s="34">
        <f t="shared" ref="E38:F38" si="14">SUM(E39:E41)</f>
        <v>8</v>
      </c>
      <c r="F38" s="34">
        <f t="shared" si="14"/>
        <v>0</v>
      </c>
      <c r="G38" s="34"/>
      <c r="H38" s="34"/>
      <c r="I38" s="34"/>
    </row>
    <row r="39" spans="1:9" x14ac:dyDescent="0.3">
      <c r="A39" s="185"/>
      <c r="B39" s="188" t="s">
        <v>252</v>
      </c>
      <c r="C39" s="174">
        <f t="shared" si="6"/>
        <v>5</v>
      </c>
      <c r="D39" s="175">
        <f>C39*100/$C$38</f>
        <v>62.5</v>
      </c>
      <c r="E39" s="14">
        <v>5</v>
      </c>
      <c r="F39" s="14" t="s">
        <v>46</v>
      </c>
      <c r="G39" s="14"/>
      <c r="H39" s="14"/>
      <c r="I39" s="14"/>
    </row>
    <row r="40" spans="1:9" x14ac:dyDescent="0.3">
      <c r="A40" s="185"/>
      <c r="B40" s="188" t="s">
        <v>253</v>
      </c>
      <c r="C40" s="174">
        <f t="shared" si="6"/>
        <v>2</v>
      </c>
      <c r="D40" s="175">
        <f>C40*100/$C$38</f>
        <v>25</v>
      </c>
      <c r="E40" s="14">
        <v>2</v>
      </c>
      <c r="F40" s="14"/>
      <c r="G40" s="14"/>
      <c r="H40" s="14"/>
      <c r="I40" s="14"/>
    </row>
    <row r="41" spans="1:9" x14ac:dyDescent="0.3">
      <c r="A41" s="185"/>
      <c r="B41" s="188" t="s">
        <v>254</v>
      </c>
      <c r="C41" s="174">
        <f t="shared" si="6"/>
        <v>1</v>
      </c>
      <c r="D41" s="175">
        <f>C41*100/$C$38</f>
        <v>12.5</v>
      </c>
      <c r="E41" s="14">
        <v>1</v>
      </c>
      <c r="F41" s="14"/>
      <c r="G41" s="14"/>
      <c r="H41" s="14"/>
      <c r="I41" s="14"/>
    </row>
    <row r="42" spans="1:9" x14ac:dyDescent="0.3">
      <c r="A42" s="30" t="s">
        <v>187</v>
      </c>
      <c r="B42" s="186" t="s">
        <v>251</v>
      </c>
      <c r="C42" s="165">
        <f>SUM(C43:C45)</f>
        <v>6436</v>
      </c>
      <c r="D42" s="166">
        <v>100</v>
      </c>
      <c r="E42" s="165">
        <f t="shared" ref="E42:I42" si="15">SUM(E43:E45)</f>
        <v>5693</v>
      </c>
      <c r="F42" s="165">
        <f t="shared" si="15"/>
        <v>305</v>
      </c>
      <c r="G42" s="165">
        <f t="shared" si="15"/>
        <v>200</v>
      </c>
      <c r="H42" s="165">
        <v>231</v>
      </c>
      <c r="I42" s="165">
        <f t="shared" si="15"/>
        <v>7</v>
      </c>
    </row>
    <row r="43" spans="1:9" x14ac:dyDescent="0.3">
      <c r="A43" s="30"/>
      <c r="B43" s="186" t="s">
        <v>252</v>
      </c>
      <c r="C43" s="177">
        <f>C47+C51+C55+C59+C63+C67+C71</f>
        <v>2835</v>
      </c>
      <c r="D43" s="166">
        <f>C43*100/$C$42</f>
        <v>44.049098819142323</v>
      </c>
      <c r="E43" s="177">
        <f>E47+E51+E55+E59+E63+E67+E71</f>
        <v>2532</v>
      </c>
      <c r="F43" s="177">
        <f t="shared" ref="F43:I43" si="16">F47+F51+F55+F59+F63+F67+F71</f>
        <v>112</v>
      </c>
      <c r="G43" s="177">
        <f t="shared" si="16"/>
        <v>97</v>
      </c>
      <c r="H43" s="177">
        <f t="shared" si="16"/>
        <v>93</v>
      </c>
      <c r="I43" s="177">
        <f t="shared" si="16"/>
        <v>1</v>
      </c>
    </row>
    <row r="44" spans="1:9" x14ac:dyDescent="0.3">
      <c r="A44" s="30"/>
      <c r="B44" s="186" t="s">
        <v>253</v>
      </c>
      <c r="C44" s="177">
        <f>C48+C52+C56+C60+C64+C68+C72</f>
        <v>1326</v>
      </c>
      <c r="D44" s="166">
        <f t="shared" ref="D44:D45" si="17">C44*100/$C$42</f>
        <v>20.602858918582971</v>
      </c>
      <c r="E44" s="177">
        <f t="shared" ref="E44:H44" si="18">E48+E52+E56+E60+E64+E68+E72</f>
        <v>1263</v>
      </c>
      <c r="F44" s="177">
        <f t="shared" si="18"/>
        <v>32</v>
      </c>
      <c r="G44" s="177">
        <f t="shared" si="18"/>
        <v>21</v>
      </c>
      <c r="H44" s="177">
        <f t="shared" si="18"/>
        <v>10</v>
      </c>
      <c r="I44" s="177"/>
    </row>
    <row r="45" spans="1:9" x14ac:dyDescent="0.3">
      <c r="A45" s="30"/>
      <c r="B45" s="186" t="s">
        <v>254</v>
      </c>
      <c r="C45" s="177">
        <f>C49+C53+C57+C61+C65+C69+C73</f>
        <v>2275</v>
      </c>
      <c r="D45" s="166">
        <f t="shared" si="17"/>
        <v>35.348042262274703</v>
      </c>
      <c r="E45" s="177">
        <f t="shared" ref="E45:I45" si="19">E49+E53+E57+E61+E65+E69+E73</f>
        <v>1898</v>
      </c>
      <c r="F45" s="177">
        <f t="shared" si="19"/>
        <v>161</v>
      </c>
      <c r="G45" s="177">
        <f t="shared" si="19"/>
        <v>82</v>
      </c>
      <c r="H45" s="177">
        <v>128</v>
      </c>
      <c r="I45" s="177">
        <f t="shared" si="19"/>
        <v>6</v>
      </c>
    </row>
    <row r="46" spans="1:9" x14ac:dyDescent="0.3">
      <c r="A46" s="170" t="s">
        <v>24</v>
      </c>
      <c r="B46" s="187" t="s">
        <v>251</v>
      </c>
      <c r="C46" s="173">
        <f>SUM(C47:C49)</f>
        <v>5</v>
      </c>
      <c r="D46" s="172">
        <v>100</v>
      </c>
      <c r="E46" s="173">
        <f t="shared" ref="E46:I46" si="20">SUM(E47:E49)</f>
        <v>4</v>
      </c>
      <c r="F46" s="173">
        <f t="shared" si="20"/>
        <v>0</v>
      </c>
      <c r="G46" s="173">
        <f t="shared" si="20"/>
        <v>0</v>
      </c>
      <c r="H46" s="173">
        <f t="shared" si="20"/>
        <v>1</v>
      </c>
      <c r="I46" s="173">
        <f t="shared" si="20"/>
        <v>0</v>
      </c>
    </row>
    <row r="47" spans="1:9" x14ac:dyDescent="0.3">
      <c r="A47" s="185"/>
      <c r="B47" s="188" t="s">
        <v>252</v>
      </c>
      <c r="C47" s="178">
        <f t="shared" ref="C47:C57" si="21">SUM(E47:I47)</f>
        <v>0</v>
      </c>
      <c r="D47" s="175">
        <f>C47*100/$C$46</f>
        <v>0</v>
      </c>
      <c r="E47" s="178">
        <v>0</v>
      </c>
      <c r="F47" s="178"/>
      <c r="G47" s="178"/>
      <c r="H47" s="178"/>
      <c r="I47" s="178"/>
    </row>
    <row r="48" spans="1:9" x14ac:dyDescent="0.3">
      <c r="A48" s="185"/>
      <c r="B48" s="188" t="s">
        <v>253</v>
      </c>
      <c r="C48" s="178">
        <f t="shared" si="21"/>
        <v>3</v>
      </c>
      <c r="D48" s="175">
        <f>C48*100/$C$46</f>
        <v>60</v>
      </c>
      <c r="E48" s="178">
        <v>3</v>
      </c>
      <c r="F48" s="178"/>
      <c r="G48" s="178"/>
      <c r="H48" s="178"/>
      <c r="I48" s="178"/>
    </row>
    <row r="49" spans="1:9" x14ac:dyDescent="0.3">
      <c r="A49" s="185"/>
      <c r="B49" s="188" t="s">
        <v>254</v>
      </c>
      <c r="C49" s="178">
        <f t="shared" si="21"/>
        <v>2</v>
      </c>
      <c r="D49" s="175">
        <f>C49*100/$C$46</f>
        <v>40</v>
      </c>
      <c r="E49" s="178">
        <v>1</v>
      </c>
      <c r="F49" s="178"/>
      <c r="G49" s="178"/>
      <c r="H49" s="178">
        <v>1</v>
      </c>
      <c r="I49" s="178"/>
    </row>
    <row r="50" spans="1:9" x14ac:dyDescent="0.3">
      <c r="A50" s="176" t="s">
        <v>68</v>
      </c>
      <c r="B50" s="187" t="s">
        <v>251</v>
      </c>
      <c r="C50" s="179">
        <f t="shared" si="21"/>
        <v>261</v>
      </c>
      <c r="D50" s="172">
        <v>100</v>
      </c>
      <c r="E50" s="173">
        <f t="shared" ref="E50:H50" si="22">SUM(E51:E53)</f>
        <v>236</v>
      </c>
      <c r="F50" s="173">
        <f t="shared" si="22"/>
        <v>11</v>
      </c>
      <c r="G50" s="173">
        <f t="shared" si="22"/>
        <v>7</v>
      </c>
      <c r="H50" s="173">
        <f t="shared" si="22"/>
        <v>7</v>
      </c>
      <c r="I50" s="173"/>
    </row>
    <row r="51" spans="1:9" x14ac:dyDescent="0.3">
      <c r="A51" s="185"/>
      <c r="B51" s="188" t="s">
        <v>252</v>
      </c>
      <c r="C51" s="178">
        <f t="shared" si="21"/>
        <v>29</v>
      </c>
      <c r="D51" s="175">
        <f>C51*100/$C$50</f>
        <v>11.111111111111111</v>
      </c>
      <c r="E51" s="178">
        <v>23</v>
      </c>
      <c r="F51" s="178">
        <v>1</v>
      </c>
      <c r="G51" s="178">
        <v>3</v>
      </c>
      <c r="H51" s="178">
        <v>2</v>
      </c>
      <c r="I51" s="178"/>
    </row>
    <row r="52" spans="1:9" x14ac:dyDescent="0.3">
      <c r="A52" s="185"/>
      <c r="B52" s="188" t="s">
        <v>253</v>
      </c>
      <c r="C52" s="178">
        <f t="shared" si="21"/>
        <v>152</v>
      </c>
      <c r="D52" s="175">
        <f>C52*100/$C$50</f>
        <v>58.237547892720308</v>
      </c>
      <c r="E52" s="178">
        <v>144</v>
      </c>
      <c r="F52" s="178">
        <v>4</v>
      </c>
      <c r="G52" s="178">
        <v>2</v>
      </c>
      <c r="H52" s="178">
        <v>2</v>
      </c>
      <c r="I52" s="178"/>
    </row>
    <row r="53" spans="1:9" x14ac:dyDescent="0.3">
      <c r="A53" s="185"/>
      <c r="B53" s="188" t="s">
        <v>254</v>
      </c>
      <c r="C53" s="178">
        <f t="shared" si="21"/>
        <v>80</v>
      </c>
      <c r="D53" s="175">
        <f>C53*100/$C$50</f>
        <v>30.651340996168582</v>
      </c>
      <c r="E53" s="178">
        <v>69</v>
      </c>
      <c r="F53" s="178">
        <v>6</v>
      </c>
      <c r="G53" s="178">
        <v>2</v>
      </c>
      <c r="H53" s="178">
        <v>3</v>
      </c>
      <c r="I53" s="178"/>
    </row>
    <row r="54" spans="1:9" x14ac:dyDescent="0.3">
      <c r="A54" s="176" t="s">
        <v>69</v>
      </c>
      <c r="B54" s="187" t="s">
        <v>251</v>
      </c>
      <c r="C54" s="179">
        <f t="shared" si="21"/>
        <v>786</v>
      </c>
      <c r="D54" s="172">
        <v>100</v>
      </c>
      <c r="E54" s="173">
        <f t="shared" ref="E54:I54" si="23">SUM(E55:E57)</f>
        <v>697</v>
      </c>
      <c r="F54" s="173">
        <f t="shared" si="23"/>
        <v>39</v>
      </c>
      <c r="G54" s="173">
        <f t="shared" si="23"/>
        <v>26</v>
      </c>
      <c r="H54" s="173">
        <f t="shared" si="23"/>
        <v>22</v>
      </c>
      <c r="I54" s="173">
        <f t="shared" si="23"/>
        <v>2</v>
      </c>
    </row>
    <row r="55" spans="1:9" x14ac:dyDescent="0.3">
      <c r="A55" s="185"/>
      <c r="B55" s="188" t="s">
        <v>252</v>
      </c>
      <c r="C55" s="178">
        <f t="shared" si="21"/>
        <v>198</v>
      </c>
      <c r="D55" s="175">
        <f>C55*100/$C$54</f>
        <v>25.190839694656489</v>
      </c>
      <c r="E55" s="178">
        <v>163</v>
      </c>
      <c r="F55" s="178">
        <v>10</v>
      </c>
      <c r="G55" s="178">
        <v>13</v>
      </c>
      <c r="H55" s="178">
        <v>11</v>
      </c>
      <c r="I55" s="178">
        <v>1</v>
      </c>
    </row>
    <row r="56" spans="1:9" x14ac:dyDescent="0.3">
      <c r="A56" s="185"/>
      <c r="B56" s="188" t="s">
        <v>253</v>
      </c>
      <c r="C56" s="178">
        <f t="shared" si="21"/>
        <v>328</v>
      </c>
      <c r="D56" s="175">
        <f>C56*100/$C$54</f>
        <v>41.730279898218832</v>
      </c>
      <c r="E56" s="178">
        <v>307</v>
      </c>
      <c r="F56" s="178">
        <v>11</v>
      </c>
      <c r="G56" s="178">
        <v>9</v>
      </c>
      <c r="H56" s="178">
        <v>1</v>
      </c>
      <c r="I56" s="178">
        <v>0</v>
      </c>
    </row>
    <row r="57" spans="1:9" x14ac:dyDescent="0.3">
      <c r="A57" s="185"/>
      <c r="B57" s="188" t="s">
        <v>254</v>
      </c>
      <c r="C57" s="178">
        <f t="shared" si="21"/>
        <v>260</v>
      </c>
      <c r="D57" s="175">
        <f>C57*100/$C$54</f>
        <v>33.078880407124679</v>
      </c>
      <c r="E57" s="178">
        <v>227</v>
      </c>
      <c r="F57" s="178">
        <v>18</v>
      </c>
      <c r="G57" s="178">
        <v>4</v>
      </c>
      <c r="H57" s="178">
        <v>10</v>
      </c>
      <c r="I57" s="178">
        <v>1</v>
      </c>
    </row>
    <row r="58" spans="1:9" x14ac:dyDescent="0.3">
      <c r="A58" s="176" t="s">
        <v>70</v>
      </c>
      <c r="B58" s="187" t="s">
        <v>251</v>
      </c>
      <c r="C58" s="179">
        <f>SUM(C59:C61)</f>
        <v>2941</v>
      </c>
      <c r="D58" s="172">
        <v>100</v>
      </c>
      <c r="E58" s="179">
        <f t="shared" ref="E58:I58" si="24">SUM(E59:E61)</f>
        <v>2590</v>
      </c>
      <c r="F58" s="179">
        <f t="shared" si="24"/>
        <v>135</v>
      </c>
      <c r="G58" s="179">
        <f t="shared" si="24"/>
        <v>95</v>
      </c>
      <c r="H58" s="179">
        <f t="shared" si="24"/>
        <v>117</v>
      </c>
      <c r="I58" s="179">
        <f t="shared" si="24"/>
        <v>4</v>
      </c>
    </row>
    <row r="59" spans="1:9" x14ac:dyDescent="0.3">
      <c r="A59" s="185"/>
      <c r="B59" s="188" t="s">
        <v>252</v>
      </c>
      <c r="C59" s="178">
        <f t="shared" ref="C59:C73" si="25">SUM(E59:I59)</f>
        <v>1301</v>
      </c>
      <c r="D59" s="175">
        <f>C59*100/$C$58</f>
        <v>44.236654199251959</v>
      </c>
      <c r="E59" s="178">
        <v>1159</v>
      </c>
      <c r="F59" s="178">
        <v>53</v>
      </c>
      <c r="G59" s="178">
        <v>40</v>
      </c>
      <c r="H59" s="178">
        <v>49</v>
      </c>
      <c r="I59" s="178">
        <v>0</v>
      </c>
    </row>
    <row r="60" spans="1:9" x14ac:dyDescent="0.3">
      <c r="A60" s="185"/>
      <c r="B60" s="188" t="s">
        <v>253</v>
      </c>
      <c r="C60" s="178">
        <f t="shared" si="25"/>
        <v>563</v>
      </c>
      <c r="D60" s="175">
        <f>C60*100/$C$58</f>
        <v>19.143148588915334</v>
      </c>
      <c r="E60" s="178">
        <v>541</v>
      </c>
      <c r="F60" s="178">
        <v>10</v>
      </c>
      <c r="G60" s="178">
        <v>9</v>
      </c>
      <c r="H60" s="178">
        <v>3</v>
      </c>
      <c r="I60" s="178"/>
    </row>
    <row r="61" spans="1:9" x14ac:dyDescent="0.3">
      <c r="A61" s="185"/>
      <c r="B61" s="188" t="s">
        <v>254</v>
      </c>
      <c r="C61" s="178">
        <f t="shared" si="25"/>
        <v>1077</v>
      </c>
      <c r="D61" s="175">
        <f>C61*100/$C$58</f>
        <v>36.620197211832711</v>
      </c>
      <c r="E61" s="178">
        <v>890</v>
      </c>
      <c r="F61" s="178">
        <v>72</v>
      </c>
      <c r="G61" s="178">
        <v>46</v>
      </c>
      <c r="H61" s="178">
        <v>65</v>
      </c>
      <c r="I61" s="178">
        <v>4</v>
      </c>
    </row>
    <row r="62" spans="1:9" x14ac:dyDescent="0.3">
      <c r="A62" s="176" t="s">
        <v>71</v>
      </c>
      <c r="B62" s="187" t="s">
        <v>251</v>
      </c>
      <c r="C62" s="179">
        <f t="shared" si="25"/>
        <v>2352</v>
      </c>
      <c r="D62" s="172">
        <v>100</v>
      </c>
      <c r="E62" s="173">
        <f t="shared" ref="E62:H62" si="26">SUM(E63:E65)</f>
        <v>2086</v>
      </c>
      <c r="F62" s="173">
        <f t="shared" si="26"/>
        <v>115</v>
      </c>
      <c r="G62" s="173">
        <f t="shared" si="26"/>
        <v>68</v>
      </c>
      <c r="H62" s="173">
        <f t="shared" si="26"/>
        <v>83</v>
      </c>
      <c r="I62" s="173"/>
    </row>
    <row r="63" spans="1:9" x14ac:dyDescent="0.3">
      <c r="A63" s="185"/>
      <c r="B63" s="188" t="s">
        <v>252</v>
      </c>
      <c r="C63" s="178">
        <f t="shared" si="25"/>
        <v>1258</v>
      </c>
      <c r="D63" s="175">
        <f>C63*100/$C$62</f>
        <v>53.486394557823132</v>
      </c>
      <c r="E63" s="178">
        <v>1145</v>
      </c>
      <c r="F63" s="178">
        <v>45</v>
      </c>
      <c r="G63" s="178">
        <v>38</v>
      </c>
      <c r="H63" s="178">
        <v>30</v>
      </c>
      <c r="I63" s="178"/>
    </row>
    <row r="64" spans="1:9" x14ac:dyDescent="0.3">
      <c r="A64" s="185"/>
      <c r="B64" s="188" t="s">
        <v>253</v>
      </c>
      <c r="C64" s="178">
        <f t="shared" si="25"/>
        <v>272</v>
      </c>
      <c r="D64" s="175">
        <f>C64*100/$C$62</f>
        <v>11.564625850340136</v>
      </c>
      <c r="E64" s="178">
        <v>260</v>
      </c>
      <c r="F64" s="178">
        <v>7</v>
      </c>
      <c r="G64" s="178">
        <v>1</v>
      </c>
      <c r="H64" s="178">
        <v>4</v>
      </c>
      <c r="I64" s="178"/>
    </row>
    <row r="65" spans="1:9" x14ac:dyDescent="0.3">
      <c r="A65" s="185"/>
      <c r="B65" s="188" t="s">
        <v>254</v>
      </c>
      <c r="C65" s="178">
        <f t="shared" si="25"/>
        <v>822</v>
      </c>
      <c r="D65" s="175">
        <f>C65*100/$C$62</f>
        <v>34.948979591836732</v>
      </c>
      <c r="E65" s="178">
        <v>681</v>
      </c>
      <c r="F65" s="178">
        <v>63</v>
      </c>
      <c r="G65" s="178">
        <v>29</v>
      </c>
      <c r="H65" s="178">
        <v>49</v>
      </c>
      <c r="I65" s="178"/>
    </row>
    <row r="66" spans="1:9" x14ac:dyDescent="0.3">
      <c r="A66" s="176" t="s">
        <v>72</v>
      </c>
      <c r="B66" s="187" t="s">
        <v>251</v>
      </c>
      <c r="C66" s="179">
        <f>SUM(C67:C69)</f>
        <v>89</v>
      </c>
      <c r="D66" s="172">
        <v>100</v>
      </c>
      <c r="E66" s="173">
        <f t="shared" ref="E66:H66" si="27">SUM(E67:E69)</f>
        <v>78</v>
      </c>
      <c r="F66" s="173">
        <f t="shared" si="27"/>
        <v>5</v>
      </c>
      <c r="G66" s="173">
        <f t="shared" si="27"/>
        <v>4</v>
      </c>
      <c r="H66" s="173">
        <f t="shared" si="27"/>
        <v>1</v>
      </c>
      <c r="I66" s="173">
        <v>1</v>
      </c>
    </row>
    <row r="67" spans="1:9" x14ac:dyDescent="0.3">
      <c r="A67" s="185"/>
      <c r="B67" s="188" t="s">
        <v>252</v>
      </c>
      <c r="C67" s="178">
        <f t="shared" si="25"/>
        <v>48</v>
      </c>
      <c r="D67" s="175">
        <f>C67*100/$C$66</f>
        <v>53.932584269662918</v>
      </c>
      <c r="E67" s="178">
        <v>41</v>
      </c>
      <c r="F67" s="178">
        <v>3</v>
      </c>
      <c r="G67" s="178">
        <v>3</v>
      </c>
      <c r="H67" s="178">
        <v>1</v>
      </c>
      <c r="I67" s="178"/>
    </row>
    <row r="68" spans="1:9" x14ac:dyDescent="0.3">
      <c r="A68" s="185"/>
      <c r="B68" s="188" t="s">
        <v>253</v>
      </c>
      <c r="C68" s="178">
        <f t="shared" si="25"/>
        <v>8</v>
      </c>
      <c r="D68" s="175">
        <f>C68*100/$C$66</f>
        <v>8.9887640449438209</v>
      </c>
      <c r="E68" s="178">
        <v>8</v>
      </c>
      <c r="F68" s="178">
        <v>0</v>
      </c>
      <c r="G68" s="178">
        <v>0</v>
      </c>
      <c r="H68" s="178"/>
      <c r="I68" s="178"/>
    </row>
    <row r="69" spans="1:9" x14ac:dyDescent="0.3">
      <c r="A69" s="185"/>
      <c r="B69" s="188" t="s">
        <v>254</v>
      </c>
      <c r="C69" s="178">
        <f t="shared" si="25"/>
        <v>33</v>
      </c>
      <c r="D69" s="175">
        <f>C69*100/$C$66</f>
        <v>37.078651685393261</v>
      </c>
      <c r="E69" s="178">
        <v>29</v>
      </c>
      <c r="F69" s="178">
        <v>2</v>
      </c>
      <c r="G69" s="178">
        <v>1</v>
      </c>
      <c r="H69" s="178" t="s">
        <v>46</v>
      </c>
      <c r="I69" s="178">
        <v>1</v>
      </c>
    </row>
    <row r="70" spans="1:9" x14ac:dyDescent="0.3">
      <c r="A70" s="176" t="s">
        <v>73</v>
      </c>
      <c r="B70" s="187" t="s">
        <v>251</v>
      </c>
      <c r="C70" s="179">
        <f t="shared" si="25"/>
        <v>2</v>
      </c>
      <c r="D70" s="172">
        <v>100</v>
      </c>
      <c r="E70" s="173">
        <f t="shared" ref="E70" si="28">SUM(E71:E73)</f>
        <v>2</v>
      </c>
      <c r="F70" s="173" t="s">
        <v>46</v>
      </c>
      <c r="G70" s="173"/>
      <c r="H70" s="173"/>
      <c r="I70" s="173"/>
    </row>
    <row r="71" spans="1:9" x14ac:dyDescent="0.3">
      <c r="A71" s="185"/>
      <c r="B71" s="188" t="s">
        <v>252</v>
      </c>
      <c r="C71" s="178">
        <f t="shared" si="25"/>
        <v>1</v>
      </c>
      <c r="D71" s="175">
        <f>C71*100/$C$70</f>
        <v>50</v>
      </c>
      <c r="E71" s="178">
        <v>1</v>
      </c>
      <c r="F71" s="178">
        <v>0</v>
      </c>
      <c r="G71" s="178">
        <v>0</v>
      </c>
      <c r="H71" s="178"/>
      <c r="I71" s="178"/>
    </row>
    <row r="72" spans="1:9" x14ac:dyDescent="0.3">
      <c r="A72" s="185"/>
      <c r="B72" s="188" t="s">
        <v>253</v>
      </c>
      <c r="C72" s="178">
        <f t="shared" si="25"/>
        <v>0</v>
      </c>
      <c r="D72" s="175">
        <f>C72*100/$C$70</f>
        <v>0</v>
      </c>
      <c r="E72" s="178">
        <v>0</v>
      </c>
      <c r="F72" s="178">
        <v>0</v>
      </c>
      <c r="G72" s="178">
        <v>0</v>
      </c>
      <c r="H72" s="178"/>
      <c r="I72" s="178"/>
    </row>
    <row r="73" spans="1:9" x14ac:dyDescent="0.3">
      <c r="A73" s="185"/>
      <c r="B73" s="188" t="s">
        <v>254</v>
      </c>
      <c r="C73" s="178">
        <f t="shared" si="25"/>
        <v>1</v>
      </c>
      <c r="D73" s="175">
        <f>C73*100/$C$70</f>
        <v>50</v>
      </c>
      <c r="E73" s="178">
        <v>1</v>
      </c>
      <c r="F73" s="178">
        <v>0</v>
      </c>
      <c r="G73" s="178">
        <v>0</v>
      </c>
      <c r="H73" s="178"/>
      <c r="I73" s="178"/>
    </row>
    <row r="74" spans="1:9" x14ac:dyDescent="0.3">
      <c r="A74" s="30" t="s">
        <v>189</v>
      </c>
      <c r="B74" s="186" t="s">
        <v>251</v>
      </c>
      <c r="C74" s="177">
        <f>SUM(C75:C77)</f>
        <v>5553</v>
      </c>
      <c r="D74" s="166">
        <f>SUM(D75:D77)</f>
        <v>100</v>
      </c>
      <c r="E74" s="177">
        <f>E78+E82+E86+E90+E94+E98+E102</f>
        <v>5029</v>
      </c>
      <c r="F74" s="177">
        <v>167</v>
      </c>
      <c r="G74" s="177">
        <v>167</v>
      </c>
      <c r="H74" s="177">
        <v>189</v>
      </c>
      <c r="I74" s="177">
        <v>1</v>
      </c>
    </row>
    <row r="75" spans="1:9" x14ac:dyDescent="0.3">
      <c r="A75" s="30"/>
      <c r="B75" s="186" t="s">
        <v>252</v>
      </c>
      <c r="C75" s="177">
        <f>E75+F75+G75+H75+I75</f>
        <v>4281</v>
      </c>
      <c r="D75" s="169">
        <f>C75*100/$C$74</f>
        <v>77.093462992976768</v>
      </c>
      <c r="E75" s="177">
        <f>E79+E83+E87+E91+E95+E99+E103</f>
        <v>3946</v>
      </c>
      <c r="F75" s="177">
        <f t="shared" ref="F75:I75" si="29">F79+F83+F87+F91+F95+F99+F103</f>
        <v>123</v>
      </c>
      <c r="G75" s="177">
        <f t="shared" si="29"/>
        <v>117</v>
      </c>
      <c r="H75" s="177">
        <f t="shared" si="29"/>
        <v>94</v>
      </c>
      <c r="I75" s="177">
        <f t="shared" si="29"/>
        <v>1</v>
      </c>
    </row>
    <row r="76" spans="1:9" x14ac:dyDescent="0.3">
      <c r="A76" s="30"/>
      <c r="B76" s="186" t="s">
        <v>253</v>
      </c>
      <c r="C76" s="177">
        <f>E76+F76+G76+H76+I76</f>
        <v>708</v>
      </c>
      <c r="D76" s="169">
        <f>C76*100/$C$74</f>
        <v>12.74986493787142</v>
      </c>
      <c r="E76" s="177">
        <f>E80+E84+E88+E92+E96+E100+E104</f>
        <v>654</v>
      </c>
      <c r="F76" s="177">
        <f t="shared" ref="F76:H76" si="30">F80+F84+F88+F92+F96+F100+F104</f>
        <v>15</v>
      </c>
      <c r="G76" s="177">
        <f t="shared" si="30"/>
        <v>20</v>
      </c>
      <c r="H76" s="177">
        <f t="shared" si="30"/>
        <v>19</v>
      </c>
      <c r="I76" s="177"/>
    </row>
    <row r="77" spans="1:9" x14ac:dyDescent="0.3">
      <c r="A77" s="30"/>
      <c r="B77" s="186" t="s">
        <v>254</v>
      </c>
      <c r="C77" s="177">
        <f>E77+F77+G77+H77+I77</f>
        <v>564</v>
      </c>
      <c r="D77" s="169">
        <f>C77*100/$C$74</f>
        <v>10.15667206915181</v>
      </c>
      <c r="E77" s="177">
        <f>E81+E85+E89+E93+E97+E101+E105</f>
        <v>429</v>
      </c>
      <c r="F77" s="177">
        <f t="shared" ref="F77:I77" si="31">F81+F85+F89+F93+F97+F101+F105</f>
        <v>29</v>
      </c>
      <c r="G77" s="177">
        <v>30</v>
      </c>
      <c r="H77" s="177">
        <f t="shared" si="31"/>
        <v>76</v>
      </c>
      <c r="I77" s="177">
        <f t="shared" si="31"/>
        <v>0</v>
      </c>
    </row>
    <row r="78" spans="1:9" x14ac:dyDescent="0.3">
      <c r="A78" s="170" t="s">
        <v>24</v>
      </c>
      <c r="B78" s="187" t="s">
        <v>251</v>
      </c>
      <c r="C78" s="179" t="s">
        <v>46</v>
      </c>
      <c r="D78" s="179" t="s">
        <v>46</v>
      </c>
      <c r="E78" s="179">
        <f t="shared" ref="E78:G78" si="32">SUM(E79:E81)</f>
        <v>3</v>
      </c>
      <c r="F78" s="179" t="s">
        <v>46</v>
      </c>
      <c r="G78" s="179">
        <f t="shared" si="32"/>
        <v>1</v>
      </c>
      <c r="H78" s="179" t="s">
        <v>46</v>
      </c>
      <c r="I78" s="179" t="s">
        <v>46</v>
      </c>
    </row>
    <row r="79" spans="1:9" x14ac:dyDescent="0.3">
      <c r="A79" s="185"/>
      <c r="B79" s="188" t="s">
        <v>252</v>
      </c>
      <c r="C79" s="15"/>
      <c r="D79" s="180"/>
      <c r="E79" s="178">
        <v>2</v>
      </c>
      <c r="F79" s="178"/>
      <c r="G79" s="178"/>
      <c r="H79" s="178"/>
      <c r="I79" s="178"/>
    </row>
    <row r="80" spans="1:9" x14ac:dyDescent="0.3">
      <c r="A80" s="185"/>
      <c r="B80" s="188" t="s">
        <v>253</v>
      </c>
      <c r="C80" s="15"/>
      <c r="D80" s="180"/>
      <c r="E80" s="178">
        <v>1</v>
      </c>
      <c r="F80" s="178"/>
      <c r="G80" s="178">
        <v>1</v>
      </c>
      <c r="H80" s="178"/>
      <c r="I80" s="178"/>
    </row>
    <row r="81" spans="1:9" x14ac:dyDescent="0.3">
      <c r="A81" s="185"/>
      <c r="B81" s="188" t="s">
        <v>254</v>
      </c>
      <c r="C81" s="15"/>
      <c r="D81" s="180"/>
      <c r="E81" s="181"/>
      <c r="F81" s="181"/>
      <c r="G81" s="109"/>
      <c r="H81" s="109"/>
      <c r="I81" s="109"/>
    </row>
    <row r="82" spans="1:9" x14ac:dyDescent="0.3">
      <c r="A82" s="176" t="s">
        <v>68</v>
      </c>
      <c r="B82" s="187" t="s">
        <v>251</v>
      </c>
      <c r="C82" s="179">
        <f>SUM(E82:I82)</f>
        <v>191</v>
      </c>
      <c r="D82" s="172">
        <v>100</v>
      </c>
      <c r="E82" s="173">
        <f t="shared" ref="E82:H82" si="33">SUM(E83:E85)</f>
        <v>171</v>
      </c>
      <c r="F82" s="173">
        <f t="shared" si="33"/>
        <v>6</v>
      </c>
      <c r="G82" s="173">
        <f t="shared" si="33"/>
        <v>6</v>
      </c>
      <c r="H82" s="173">
        <f t="shared" si="33"/>
        <v>8</v>
      </c>
      <c r="I82" s="173"/>
    </row>
    <row r="83" spans="1:9" x14ac:dyDescent="0.3">
      <c r="A83" s="185"/>
      <c r="B83" s="188" t="s">
        <v>252</v>
      </c>
      <c r="C83" s="178">
        <f>SUM(E83:I83)</f>
        <v>62</v>
      </c>
      <c r="D83" s="175">
        <f>C83*100/$C$82</f>
        <v>32.460732984293195</v>
      </c>
      <c r="E83" s="178">
        <v>56</v>
      </c>
      <c r="F83" s="178">
        <v>1</v>
      </c>
      <c r="G83" s="178">
        <v>3</v>
      </c>
      <c r="H83" s="178">
        <v>2</v>
      </c>
      <c r="I83" s="178"/>
    </row>
    <row r="84" spans="1:9" x14ac:dyDescent="0.3">
      <c r="A84" s="185"/>
      <c r="B84" s="188" t="s">
        <v>253</v>
      </c>
      <c r="C84" s="178">
        <f>SUM(E84:I84)</f>
        <v>107</v>
      </c>
      <c r="D84" s="175">
        <f t="shared" ref="D84:D85" si="34">C84*100/$C$82</f>
        <v>56.02094240837696</v>
      </c>
      <c r="E84" s="178">
        <v>98</v>
      </c>
      <c r="F84" s="109">
        <v>3</v>
      </c>
      <c r="G84" s="109">
        <v>3</v>
      </c>
      <c r="H84" s="109">
        <v>3</v>
      </c>
      <c r="I84" s="109"/>
    </row>
    <row r="85" spans="1:9" x14ac:dyDescent="0.3">
      <c r="A85" s="185"/>
      <c r="B85" s="188" t="s">
        <v>254</v>
      </c>
      <c r="C85" s="178">
        <v>22</v>
      </c>
      <c r="D85" s="175">
        <f t="shared" si="34"/>
        <v>11.518324607329843</v>
      </c>
      <c r="E85" s="178">
        <v>17</v>
      </c>
      <c r="F85" s="178">
        <v>2</v>
      </c>
      <c r="G85" s="178" t="s">
        <v>46</v>
      </c>
      <c r="H85" s="178">
        <v>3</v>
      </c>
      <c r="I85" s="178"/>
    </row>
    <row r="86" spans="1:9" x14ac:dyDescent="0.3">
      <c r="A86" s="176" t="s">
        <v>69</v>
      </c>
      <c r="B86" s="187" t="s">
        <v>251</v>
      </c>
      <c r="C86" s="179">
        <f t="shared" ref="C86:C104" si="35">SUM(E86:I86)</f>
        <v>677</v>
      </c>
      <c r="D86" s="172">
        <v>100</v>
      </c>
      <c r="E86" s="173">
        <f t="shared" ref="E86:H86" si="36">SUM(E87:E89)</f>
        <v>607</v>
      </c>
      <c r="F86" s="173">
        <f t="shared" si="36"/>
        <v>18</v>
      </c>
      <c r="G86" s="173">
        <f t="shared" si="36"/>
        <v>22</v>
      </c>
      <c r="H86" s="173">
        <f t="shared" si="36"/>
        <v>30</v>
      </c>
      <c r="I86" s="173"/>
    </row>
    <row r="87" spans="1:9" x14ac:dyDescent="0.3">
      <c r="A87" s="185"/>
      <c r="B87" s="188" t="s">
        <v>252</v>
      </c>
      <c r="C87" s="178">
        <f t="shared" si="35"/>
        <v>417</v>
      </c>
      <c r="D87" s="175">
        <f>C87*100/$C$86</f>
        <v>61.595273264401776</v>
      </c>
      <c r="E87" s="178">
        <v>381</v>
      </c>
      <c r="F87" s="178">
        <v>9</v>
      </c>
      <c r="G87" s="178">
        <v>16</v>
      </c>
      <c r="H87" s="178">
        <v>11</v>
      </c>
      <c r="I87" s="178"/>
    </row>
    <row r="88" spans="1:9" x14ac:dyDescent="0.3">
      <c r="A88" s="185"/>
      <c r="B88" s="188" t="s">
        <v>253</v>
      </c>
      <c r="C88" s="178">
        <f t="shared" si="35"/>
        <v>191</v>
      </c>
      <c r="D88" s="175">
        <f t="shared" ref="D88:D89" si="37">C88*100/$C$86</f>
        <v>28.212703101920237</v>
      </c>
      <c r="E88" s="178">
        <v>178</v>
      </c>
      <c r="F88" s="178">
        <v>6</v>
      </c>
      <c r="G88" s="178">
        <v>4</v>
      </c>
      <c r="H88" s="178">
        <v>3</v>
      </c>
      <c r="I88" s="178"/>
    </row>
    <row r="89" spans="1:9" x14ac:dyDescent="0.3">
      <c r="A89" s="185"/>
      <c r="B89" s="188" t="s">
        <v>254</v>
      </c>
      <c r="C89" s="178">
        <f t="shared" si="35"/>
        <v>69</v>
      </c>
      <c r="D89" s="175">
        <f t="shared" si="37"/>
        <v>10.192023633677991</v>
      </c>
      <c r="E89" s="178">
        <v>48</v>
      </c>
      <c r="F89" s="178">
        <v>3</v>
      </c>
      <c r="G89" s="178">
        <v>2</v>
      </c>
      <c r="H89" s="178">
        <v>16</v>
      </c>
      <c r="I89" s="178"/>
    </row>
    <row r="90" spans="1:9" x14ac:dyDescent="0.3">
      <c r="A90" s="176" t="s">
        <v>70</v>
      </c>
      <c r="B90" s="187" t="s">
        <v>251</v>
      </c>
      <c r="C90" s="179">
        <f t="shared" si="35"/>
        <v>2636</v>
      </c>
      <c r="D90" s="172">
        <v>100</v>
      </c>
      <c r="E90" s="173">
        <f t="shared" ref="E90:G90" si="38">SUM(E91:E93)</f>
        <v>2372</v>
      </c>
      <c r="F90" s="173">
        <f t="shared" si="38"/>
        <v>88</v>
      </c>
      <c r="G90" s="173">
        <f t="shared" si="38"/>
        <v>78</v>
      </c>
      <c r="H90" s="173">
        <f>SUM(H91:H93)</f>
        <v>97</v>
      </c>
      <c r="I90" s="173">
        <f>SUM(I91:I93)</f>
        <v>1</v>
      </c>
    </row>
    <row r="91" spans="1:9" x14ac:dyDescent="0.3">
      <c r="A91" s="185"/>
      <c r="B91" s="188" t="s">
        <v>252</v>
      </c>
      <c r="C91" s="178">
        <f t="shared" si="35"/>
        <v>2078</v>
      </c>
      <c r="D91" s="182">
        <f>C91*100/$C$90</f>
        <v>78.831562974203337</v>
      </c>
      <c r="E91" s="178">
        <v>1908</v>
      </c>
      <c r="F91" s="178">
        <v>66</v>
      </c>
      <c r="G91" s="178">
        <v>54</v>
      </c>
      <c r="H91" s="178">
        <v>49</v>
      </c>
      <c r="I91" s="178">
        <v>1</v>
      </c>
    </row>
    <row r="92" spans="1:9" x14ac:dyDescent="0.3">
      <c r="A92" s="185"/>
      <c r="B92" s="188" t="s">
        <v>253</v>
      </c>
      <c r="C92" s="178">
        <f t="shared" si="35"/>
        <v>288</v>
      </c>
      <c r="D92" s="182">
        <f t="shared" ref="D92:D93" si="39">C92*100/$C$90</f>
        <v>10.925644916540213</v>
      </c>
      <c r="E92" s="178">
        <v>268</v>
      </c>
      <c r="F92" s="178">
        <v>5</v>
      </c>
      <c r="G92" s="178">
        <v>7</v>
      </c>
      <c r="H92" s="178">
        <v>8</v>
      </c>
      <c r="I92" s="178"/>
    </row>
    <row r="93" spans="1:9" x14ac:dyDescent="0.3">
      <c r="A93" s="185"/>
      <c r="B93" s="188" t="s">
        <v>254</v>
      </c>
      <c r="C93" s="178">
        <v>270</v>
      </c>
      <c r="D93" s="182">
        <f t="shared" si="39"/>
        <v>10.242792109256449</v>
      </c>
      <c r="E93" s="178">
        <v>196</v>
      </c>
      <c r="F93" s="178">
        <v>17</v>
      </c>
      <c r="G93" s="178">
        <v>17</v>
      </c>
      <c r="H93" s="178">
        <v>40</v>
      </c>
      <c r="I93" s="178"/>
    </row>
    <row r="94" spans="1:9" x14ac:dyDescent="0.3">
      <c r="A94" s="176" t="s">
        <v>71</v>
      </c>
      <c r="B94" s="187" t="s">
        <v>251</v>
      </c>
      <c r="C94" s="179">
        <f t="shared" si="35"/>
        <v>1962</v>
      </c>
      <c r="D94" s="172">
        <v>100</v>
      </c>
      <c r="E94" s="173">
        <f t="shared" ref="E94:H94" si="40">SUM(E95:E97)</f>
        <v>1798</v>
      </c>
      <c r="F94" s="173">
        <f t="shared" si="40"/>
        <v>52</v>
      </c>
      <c r="G94" s="173">
        <f t="shared" si="40"/>
        <v>60</v>
      </c>
      <c r="H94" s="173">
        <f t="shared" si="40"/>
        <v>52</v>
      </c>
      <c r="I94" s="173"/>
    </row>
    <row r="95" spans="1:9" x14ac:dyDescent="0.3">
      <c r="A95" s="185"/>
      <c r="B95" s="188" t="s">
        <v>252</v>
      </c>
      <c r="C95" s="178">
        <f t="shared" si="35"/>
        <v>1653</v>
      </c>
      <c r="D95" s="182">
        <f>C95*100/$C$94</f>
        <v>84.250764525993887</v>
      </c>
      <c r="E95" s="178">
        <v>1533</v>
      </c>
      <c r="F95" s="178">
        <v>44</v>
      </c>
      <c r="G95" s="178">
        <v>44</v>
      </c>
      <c r="H95" s="178">
        <v>32</v>
      </c>
      <c r="I95" s="178"/>
    </row>
    <row r="96" spans="1:9" x14ac:dyDescent="0.3">
      <c r="A96" s="185"/>
      <c r="B96" s="188" t="s">
        <v>253</v>
      </c>
      <c r="C96" s="178">
        <f t="shared" si="35"/>
        <v>117</v>
      </c>
      <c r="D96" s="182">
        <f t="shared" ref="D96:D97" si="41">C96*100/$C$94</f>
        <v>5.9633027522935782</v>
      </c>
      <c r="E96" s="178">
        <v>106</v>
      </c>
      <c r="F96" s="178">
        <v>1</v>
      </c>
      <c r="G96" s="178">
        <v>5</v>
      </c>
      <c r="H96" s="178">
        <v>5</v>
      </c>
      <c r="I96" s="178"/>
    </row>
    <row r="97" spans="1:9" x14ac:dyDescent="0.3">
      <c r="A97" s="185"/>
      <c r="B97" s="188" t="s">
        <v>254</v>
      </c>
      <c r="C97" s="178">
        <f t="shared" si="35"/>
        <v>192</v>
      </c>
      <c r="D97" s="182">
        <f t="shared" si="41"/>
        <v>9.7859327217125376</v>
      </c>
      <c r="E97" s="178">
        <v>159</v>
      </c>
      <c r="F97" s="178">
        <v>7</v>
      </c>
      <c r="G97" s="178">
        <v>11</v>
      </c>
      <c r="H97" s="178">
        <v>15</v>
      </c>
      <c r="I97" s="178"/>
    </row>
    <row r="98" spans="1:9" x14ac:dyDescent="0.3">
      <c r="A98" s="176" t="s">
        <v>72</v>
      </c>
      <c r="B98" s="187" t="s">
        <v>251</v>
      </c>
      <c r="C98" s="179">
        <f t="shared" si="35"/>
        <v>77</v>
      </c>
      <c r="D98" s="172">
        <v>100</v>
      </c>
      <c r="E98" s="173">
        <f t="shared" ref="E98:F98" si="42">SUM(E99:E101)</f>
        <v>72</v>
      </c>
      <c r="F98" s="173">
        <f t="shared" si="42"/>
        <v>3</v>
      </c>
      <c r="G98" s="173"/>
      <c r="H98" s="173">
        <v>2</v>
      </c>
      <c r="I98" s="173"/>
    </row>
    <row r="99" spans="1:9" x14ac:dyDescent="0.3">
      <c r="A99" s="185"/>
      <c r="B99" s="188" t="s">
        <v>252</v>
      </c>
      <c r="C99" s="178">
        <f t="shared" si="35"/>
        <v>65</v>
      </c>
      <c r="D99" s="182">
        <f>C99*100/$C$98</f>
        <v>84.415584415584419</v>
      </c>
      <c r="E99" s="178">
        <v>62</v>
      </c>
      <c r="F99" s="178">
        <v>3</v>
      </c>
      <c r="G99" s="178"/>
      <c r="H99" s="178"/>
      <c r="I99" s="178"/>
    </row>
    <row r="100" spans="1:9" x14ac:dyDescent="0.3">
      <c r="A100" s="185"/>
      <c r="B100" s="188" t="s">
        <v>253</v>
      </c>
      <c r="C100" s="178">
        <f t="shared" si="35"/>
        <v>1</v>
      </c>
      <c r="D100" s="182">
        <f t="shared" ref="D100:D101" si="43">C100*100/$C$98</f>
        <v>1.2987012987012987</v>
      </c>
      <c r="E100" s="178">
        <v>1</v>
      </c>
      <c r="F100" s="178"/>
      <c r="G100" s="178"/>
      <c r="H100" s="178"/>
      <c r="I100" s="178"/>
    </row>
    <row r="101" spans="1:9" x14ac:dyDescent="0.3">
      <c r="A101" s="185"/>
      <c r="B101" s="188" t="s">
        <v>254</v>
      </c>
      <c r="C101" s="178">
        <f t="shared" si="35"/>
        <v>11</v>
      </c>
      <c r="D101" s="182">
        <f t="shared" si="43"/>
        <v>14.285714285714286</v>
      </c>
      <c r="E101" s="178">
        <v>9</v>
      </c>
      <c r="F101" s="178"/>
      <c r="G101" s="178"/>
      <c r="H101" s="178">
        <v>2</v>
      </c>
      <c r="I101" s="178"/>
    </row>
    <row r="102" spans="1:9" x14ac:dyDescent="0.3">
      <c r="A102" s="176" t="s">
        <v>73</v>
      </c>
      <c r="B102" s="187" t="s">
        <v>251</v>
      </c>
      <c r="C102" s="179">
        <f t="shared" si="35"/>
        <v>6</v>
      </c>
      <c r="D102" s="172">
        <v>100</v>
      </c>
      <c r="E102" s="173">
        <f t="shared" ref="E102" si="44">SUM(E103:E105)</f>
        <v>6</v>
      </c>
      <c r="F102" s="173"/>
      <c r="G102" s="173"/>
      <c r="H102" s="173"/>
      <c r="I102" s="173"/>
    </row>
    <row r="103" spans="1:9" x14ac:dyDescent="0.3">
      <c r="A103" s="185"/>
      <c r="B103" s="188" t="s">
        <v>252</v>
      </c>
      <c r="C103" s="178">
        <f t="shared" si="35"/>
        <v>4</v>
      </c>
      <c r="D103" s="182">
        <f>C103*100/$C$102</f>
        <v>66.666666666666671</v>
      </c>
      <c r="E103" s="178">
        <v>4</v>
      </c>
      <c r="F103" s="178"/>
      <c r="G103" s="178"/>
      <c r="H103" s="178"/>
      <c r="I103" s="178"/>
    </row>
    <row r="104" spans="1:9" x14ac:dyDescent="0.3">
      <c r="A104" s="185"/>
      <c r="B104" s="188" t="s">
        <v>253</v>
      </c>
      <c r="C104" s="15">
        <f t="shared" si="35"/>
        <v>2</v>
      </c>
      <c r="D104" s="182">
        <f>C104*100/$C$102</f>
        <v>33.333333333333336</v>
      </c>
      <c r="E104" s="178">
        <v>2</v>
      </c>
      <c r="F104" s="178"/>
      <c r="G104" s="178"/>
      <c r="H104" s="178"/>
      <c r="I104" s="178"/>
    </row>
    <row r="105" spans="1:9" x14ac:dyDescent="0.3">
      <c r="A105" s="185"/>
      <c r="B105" s="188" t="s">
        <v>254</v>
      </c>
      <c r="C105" s="15"/>
      <c r="D105" s="180"/>
      <c r="E105" s="178"/>
      <c r="F105" s="178"/>
      <c r="G105" s="178"/>
      <c r="H105" s="178"/>
      <c r="I105" s="178"/>
    </row>
    <row r="106" spans="1:9" x14ac:dyDescent="0.3">
      <c r="A106" s="15"/>
      <c r="B106" s="15"/>
      <c r="C106" s="15"/>
      <c r="D106" s="15"/>
      <c r="E106" s="15"/>
      <c r="F106" s="15"/>
      <c r="G106" s="15"/>
      <c r="H106" s="15"/>
      <c r="I106" s="15"/>
    </row>
    <row r="107" spans="1:9" x14ac:dyDescent="0.3">
      <c r="A107" s="15"/>
      <c r="B107" s="15"/>
      <c r="C107" s="15"/>
      <c r="D107" s="15"/>
      <c r="E107" s="15"/>
      <c r="F107" s="15"/>
      <c r="G107" s="15"/>
      <c r="H107" s="15"/>
      <c r="I107" s="15"/>
    </row>
    <row r="108" spans="1:9" x14ac:dyDescent="0.3">
      <c r="A108" s="15"/>
      <c r="B108" s="15"/>
      <c r="C108" s="15"/>
      <c r="D108" s="15"/>
      <c r="E108" s="15"/>
      <c r="F108" s="15"/>
      <c r="G108" s="15"/>
      <c r="H108" s="15"/>
      <c r="I108" s="15"/>
    </row>
    <row r="109" spans="1:9" x14ac:dyDescent="0.3">
      <c r="A109" s="15"/>
      <c r="B109" s="15"/>
      <c r="C109" s="15"/>
      <c r="D109" s="15"/>
      <c r="E109" s="15"/>
      <c r="F109" s="15"/>
      <c r="G109" s="15"/>
      <c r="H109" s="15"/>
      <c r="I109" s="15"/>
    </row>
  </sheetData>
  <mergeCells count="34">
    <mergeCell ref="A95:A97"/>
    <mergeCell ref="A99:A101"/>
    <mergeCell ref="A103:A105"/>
    <mergeCell ref="A71:A73"/>
    <mergeCell ref="A79:A81"/>
    <mergeCell ref="A83:A85"/>
    <mergeCell ref="A87:A89"/>
    <mergeCell ref="A91:A93"/>
    <mergeCell ref="A51:A53"/>
    <mergeCell ref="A55:A57"/>
    <mergeCell ref="A59:A61"/>
    <mergeCell ref="A63:A65"/>
    <mergeCell ref="A67:A69"/>
    <mergeCell ref="A27:A29"/>
    <mergeCell ref="A31:A33"/>
    <mergeCell ref="A35:A37"/>
    <mergeCell ref="A39:A41"/>
    <mergeCell ref="A47:A49"/>
    <mergeCell ref="A42:A45"/>
    <mergeCell ref="A74:A77"/>
    <mergeCell ref="E7:I7"/>
    <mergeCell ref="A10:A13"/>
    <mergeCell ref="G8:G9"/>
    <mergeCell ref="H8:H9"/>
    <mergeCell ref="I8:I9"/>
    <mergeCell ref="A7:B9"/>
    <mergeCell ref="C7:D7"/>
    <mergeCell ref="C8:C9"/>
    <mergeCell ref="D8:D9"/>
    <mergeCell ref="E8:E9"/>
    <mergeCell ref="F8:F9"/>
    <mergeCell ref="A15:A17"/>
    <mergeCell ref="A19:A21"/>
    <mergeCell ref="A23:A25"/>
  </mergeCells>
  <pageMargins left="0.7" right="0.7" top="0.75" bottom="0.75" header="0.3" footer="0.3"/>
  <ignoredErrors>
    <ignoredError sqref="D11 D43 D12:D13 D44:D45 C58:C68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5337E-7130-41B1-BE94-F2F93F8038B3}">
  <dimension ref="A1:J105"/>
  <sheetViews>
    <sheetView workbookViewId="0"/>
  </sheetViews>
  <sheetFormatPr defaultRowHeight="13.2" x14ac:dyDescent="0.3"/>
  <cols>
    <col min="1" max="1" width="27.44140625" style="2" customWidth="1"/>
    <col min="2" max="2" width="29.5546875" style="2" customWidth="1"/>
    <col min="3" max="3" width="10.6640625" style="2" customWidth="1"/>
    <col min="4" max="4" width="10.6640625" style="192" customWidth="1"/>
    <col min="5" max="9" width="10.6640625" style="2" customWidth="1"/>
    <col min="10" max="16384" width="8.88671875" style="2"/>
  </cols>
  <sheetData>
    <row r="1" spans="1:9" x14ac:dyDescent="0.3">
      <c r="A1" s="1" t="s">
        <v>58</v>
      </c>
      <c r="B1" s="21"/>
      <c r="C1" s="21"/>
      <c r="D1" s="189"/>
      <c r="E1" s="21"/>
      <c r="F1" s="21"/>
      <c r="G1" s="21"/>
      <c r="H1" s="21"/>
      <c r="I1" s="21"/>
    </row>
    <row r="2" spans="1:9" x14ac:dyDescent="0.3">
      <c r="A2" s="3" t="s">
        <v>59</v>
      </c>
      <c r="B2" s="24"/>
      <c r="C2" s="24"/>
      <c r="D2" s="190"/>
      <c r="E2" s="24"/>
      <c r="F2" s="24"/>
      <c r="G2" s="24"/>
      <c r="H2" s="24"/>
      <c r="I2" s="24"/>
    </row>
    <row r="3" spans="1:9" x14ac:dyDescent="0.3">
      <c r="A3" s="25"/>
      <c r="B3" s="25"/>
      <c r="C3" s="25"/>
      <c r="D3" s="191"/>
      <c r="E3" s="25"/>
      <c r="F3" s="25"/>
      <c r="G3" s="25"/>
      <c r="H3" s="25"/>
      <c r="I3" s="25"/>
    </row>
    <row r="4" spans="1:9" x14ac:dyDescent="0.3">
      <c r="A4" s="111" t="s">
        <v>99</v>
      </c>
      <c r="H4" s="19"/>
      <c r="I4" s="19"/>
    </row>
    <row r="5" spans="1:9" x14ac:dyDescent="0.3">
      <c r="A5" s="114" t="s">
        <v>100</v>
      </c>
      <c r="F5" s="23"/>
      <c r="G5" s="23"/>
      <c r="H5" s="23"/>
      <c r="I5" s="23"/>
    </row>
    <row r="6" spans="1:9" x14ac:dyDescent="0.3">
      <c r="A6" s="18"/>
      <c r="B6" s="18"/>
      <c r="C6" s="18"/>
      <c r="D6" s="193"/>
      <c r="E6" s="18"/>
      <c r="F6" s="18"/>
      <c r="G6" s="18"/>
      <c r="H6" s="18"/>
      <c r="I6" s="18"/>
    </row>
    <row r="7" spans="1:9" ht="33" customHeight="1" x14ac:dyDescent="0.3">
      <c r="A7" s="50" t="s">
        <v>244</v>
      </c>
      <c r="B7" s="50"/>
      <c r="C7" s="50" t="s">
        <v>245</v>
      </c>
      <c r="D7" s="50"/>
      <c r="E7" s="50" t="s">
        <v>246</v>
      </c>
      <c r="F7" s="50"/>
      <c r="G7" s="50"/>
      <c r="H7" s="50"/>
      <c r="I7" s="50"/>
    </row>
    <row r="8" spans="1:9" ht="14.4" customHeight="1" x14ac:dyDescent="0.3">
      <c r="A8" s="50"/>
      <c r="B8" s="50"/>
      <c r="C8" s="50" t="s">
        <v>247</v>
      </c>
      <c r="D8" s="50" t="s">
        <v>23</v>
      </c>
      <c r="E8" s="50" t="s">
        <v>248</v>
      </c>
      <c r="F8" s="183" t="s">
        <v>65</v>
      </c>
      <c r="G8" s="183" t="s">
        <v>66</v>
      </c>
      <c r="H8" s="183" t="s">
        <v>67</v>
      </c>
      <c r="I8" s="184" t="s">
        <v>249</v>
      </c>
    </row>
    <row r="9" spans="1:9" ht="29.25" customHeight="1" x14ac:dyDescent="0.3">
      <c r="A9" s="50"/>
      <c r="B9" s="50"/>
      <c r="C9" s="50"/>
      <c r="D9" s="50"/>
      <c r="E9" s="50"/>
      <c r="F9" s="183"/>
      <c r="G9" s="183"/>
      <c r="H9" s="183"/>
      <c r="I9" s="184"/>
    </row>
    <row r="10" spans="1:9" x14ac:dyDescent="0.3">
      <c r="A10" s="164" t="s">
        <v>250</v>
      </c>
      <c r="B10" s="186" t="s">
        <v>251</v>
      </c>
      <c r="C10" s="177">
        <f>C14+C18+C22+C26+C30+C34+C38</f>
        <v>6637</v>
      </c>
      <c r="D10" s="166">
        <v>100</v>
      </c>
      <c r="E10" s="177">
        <f>E14+E18+E22+E26+E30+E34+E38</f>
        <v>6297</v>
      </c>
      <c r="F10" s="177">
        <v>42</v>
      </c>
      <c r="G10" s="177">
        <v>93</v>
      </c>
      <c r="H10" s="177">
        <v>200</v>
      </c>
      <c r="I10" s="177">
        <f t="shared" ref="I10" si="0">I14+I18+I22+I26+I30+I34+I38</f>
        <v>5</v>
      </c>
    </row>
    <row r="11" spans="1:9" x14ac:dyDescent="0.3">
      <c r="A11" s="167"/>
      <c r="B11" s="186" t="s">
        <v>252</v>
      </c>
      <c r="C11" s="177">
        <f>C15+C19+C23+C27+C31+C35+C39</f>
        <v>3886</v>
      </c>
      <c r="D11" s="166">
        <f>C11*100/$C$10</f>
        <v>58.550549947265331</v>
      </c>
      <c r="E11" s="177">
        <v>3775</v>
      </c>
      <c r="F11" s="177">
        <v>16</v>
      </c>
      <c r="G11" s="177">
        <v>40</v>
      </c>
      <c r="H11" s="177">
        <v>55</v>
      </c>
      <c r="I11" s="177"/>
    </row>
    <row r="12" spans="1:9" x14ac:dyDescent="0.3">
      <c r="A12" s="167"/>
      <c r="B12" s="186" t="s">
        <v>253</v>
      </c>
      <c r="C12" s="177">
        <v>1413</v>
      </c>
      <c r="D12" s="166">
        <f>C12*100/$C$10</f>
        <v>21.289739340063282</v>
      </c>
      <c r="E12" s="177">
        <v>1404</v>
      </c>
      <c r="F12" s="177">
        <v>1</v>
      </c>
      <c r="G12" s="177">
        <v>4</v>
      </c>
      <c r="H12" s="177">
        <v>4</v>
      </c>
      <c r="I12" s="177"/>
    </row>
    <row r="13" spans="1:9" x14ac:dyDescent="0.3">
      <c r="A13" s="167"/>
      <c r="B13" s="186" t="s">
        <v>254</v>
      </c>
      <c r="C13" s="177">
        <f>C17+C21+C25+C29+C33+C37+C41</f>
        <v>1338</v>
      </c>
      <c r="D13" s="166">
        <f>C13*100/$C$10</f>
        <v>20.159710712671387</v>
      </c>
      <c r="E13" s="177">
        <v>1118</v>
      </c>
      <c r="F13" s="177">
        <f>F17+F21+F25+F29+F33+F37+F41</f>
        <v>25</v>
      </c>
      <c r="G13" s="177">
        <v>49</v>
      </c>
      <c r="H13" s="177">
        <f>H17+H21+H25+H29+H33+H37+H41</f>
        <v>141</v>
      </c>
      <c r="I13" s="177">
        <f>I17+I21+I25+I29+I33+I37+I41</f>
        <v>5</v>
      </c>
    </row>
    <row r="14" spans="1:9" x14ac:dyDescent="0.3">
      <c r="A14" s="82" t="s">
        <v>24</v>
      </c>
      <c r="B14" s="187" t="s">
        <v>251</v>
      </c>
      <c r="C14" s="173">
        <f t="shared" ref="C14:C41" si="1">SUM(E14:I14)</f>
        <v>4</v>
      </c>
      <c r="D14" s="195">
        <f t="shared" ref="D14:H14" si="2">SUM(D15:D17)</f>
        <v>100</v>
      </c>
      <c r="E14" s="173">
        <f t="shared" si="2"/>
        <v>3</v>
      </c>
      <c r="F14" s="173" t="s">
        <v>46</v>
      </c>
      <c r="G14" s="173" t="s">
        <v>46</v>
      </c>
      <c r="H14" s="173">
        <f t="shared" si="2"/>
        <v>1</v>
      </c>
      <c r="I14" s="173"/>
    </row>
    <row r="15" spans="1:9" x14ac:dyDescent="0.3">
      <c r="A15" s="196"/>
      <c r="B15" s="188" t="s">
        <v>252</v>
      </c>
      <c r="C15" s="174">
        <f t="shared" si="1"/>
        <v>0</v>
      </c>
      <c r="D15" s="182">
        <f>C15*100/$C$14</f>
        <v>0</v>
      </c>
      <c r="E15" s="178" t="s">
        <v>46</v>
      </c>
      <c r="F15" s="178"/>
      <c r="G15" s="178"/>
      <c r="H15" s="178"/>
      <c r="I15" s="178"/>
    </row>
    <row r="16" spans="1:9" x14ac:dyDescent="0.3">
      <c r="A16" s="196"/>
      <c r="B16" s="188" t="s">
        <v>253</v>
      </c>
      <c r="C16" s="174">
        <f t="shared" si="1"/>
        <v>3</v>
      </c>
      <c r="D16" s="182">
        <f>C16*100/$C$14</f>
        <v>75</v>
      </c>
      <c r="E16" s="178">
        <v>3</v>
      </c>
      <c r="F16" s="178"/>
      <c r="G16" s="178"/>
      <c r="H16" s="178"/>
      <c r="I16" s="178"/>
    </row>
    <row r="17" spans="1:9" x14ac:dyDescent="0.3">
      <c r="A17" s="196"/>
      <c r="B17" s="188" t="s">
        <v>254</v>
      </c>
      <c r="C17" s="174">
        <f t="shared" si="1"/>
        <v>1</v>
      </c>
      <c r="D17" s="182">
        <f>C17*100/$C$14</f>
        <v>25</v>
      </c>
      <c r="E17" s="178">
        <v>0</v>
      </c>
      <c r="F17" s="178"/>
      <c r="G17" s="178"/>
      <c r="H17" s="178">
        <v>1</v>
      </c>
      <c r="I17" s="178"/>
    </row>
    <row r="18" spans="1:9" x14ac:dyDescent="0.3">
      <c r="A18" s="176" t="s">
        <v>68</v>
      </c>
      <c r="B18" s="187" t="s">
        <v>251</v>
      </c>
      <c r="C18" s="173">
        <f t="shared" si="1"/>
        <v>309</v>
      </c>
      <c r="D18" s="195">
        <f t="shared" ref="D18:H18" si="3">SUM(D19:D21)</f>
        <v>100</v>
      </c>
      <c r="E18" s="173">
        <f t="shared" si="3"/>
        <v>297</v>
      </c>
      <c r="F18" s="173">
        <f t="shared" si="3"/>
        <v>2</v>
      </c>
      <c r="G18" s="173">
        <f t="shared" si="3"/>
        <v>3</v>
      </c>
      <c r="H18" s="173">
        <f t="shared" si="3"/>
        <v>7</v>
      </c>
      <c r="I18" s="173"/>
    </row>
    <row r="19" spans="1:9" x14ac:dyDescent="0.3">
      <c r="A19" s="185"/>
      <c r="B19" s="188" t="s">
        <v>252</v>
      </c>
      <c r="C19" s="174">
        <f t="shared" si="1"/>
        <v>40</v>
      </c>
      <c r="D19" s="182">
        <f>C19*100/$C$18</f>
        <v>12.944983818770227</v>
      </c>
      <c r="E19" s="178">
        <v>37</v>
      </c>
      <c r="F19" s="178"/>
      <c r="G19" s="178">
        <v>1</v>
      </c>
      <c r="H19" s="178">
        <v>2</v>
      </c>
      <c r="I19" s="178"/>
    </row>
    <row r="20" spans="1:9" x14ac:dyDescent="0.3">
      <c r="A20" s="185"/>
      <c r="B20" s="188" t="s">
        <v>253</v>
      </c>
      <c r="C20" s="174">
        <f t="shared" si="1"/>
        <v>199</v>
      </c>
      <c r="D20" s="182">
        <f>C20*100/$C$18</f>
        <v>64.401294498381873</v>
      </c>
      <c r="E20" s="178">
        <v>197</v>
      </c>
      <c r="F20" s="178">
        <v>0</v>
      </c>
      <c r="G20" s="178">
        <v>1</v>
      </c>
      <c r="H20" s="178">
        <v>1</v>
      </c>
      <c r="I20" s="178"/>
    </row>
    <row r="21" spans="1:9" x14ac:dyDescent="0.3">
      <c r="A21" s="185"/>
      <c r="B21" s="188" t="s">
        <v>254</v>
      </c>
      <c r="C21" s="174">
        <f t="shared" si="1"/>
        <v>70</v>
      </c>
      <c r="D21" s="182">
        <f>C21*100/$C$18</f>
        <v>22.653721682847895</v>
      </c>
      <c r="E21" s="178">
        <v>63</v>
      </c>
      <c r="F21" s="178">
        <v>2</v>
      </c>
      <c r="G21" s="178">
        <v>1</v>
      </c>
      <c r="H21" s="178">
        <v>4</v>
      </c>
      <c r="I21" s="178"/>
    </row>
    <row r="22" spans="1:9" x14ac:dyDescent="0.3">
      <c r="A22" s="176" t="s">
        <v>69</v>
      </c>
      <c r="B22" s="187" t="s">
        <v>251</v>
      </c>
      <c r="C22" s="173">
        <f t="shared" si="1"/>
        <v>907</v>
      </c>
      <c r="D22" s="195">
        <f t="shared" ref="D22:I22" si="4">SUM(D23:D25)</f>
        <v>100</v>
      </c>
      <c r="E22" s="173">
        <f t="shared" si="4"/>
        <v>866</v>
      </c>
      <c r="F22" s="173">
        <f t="shared" si="4"/>
        <v>3</v>
      </c>
      <c r="G22" s="173">
        <f t="shared" si="4"/>
        <v>10</v>
      </c>
      <c r="H22" s="173">
        <f t="shared" si="4"/>
        <v>27</v>
      </c>
      <c r="I22" s="173">
        <f t="shared" si="4"/>
        <v>1</v>
      </c>
    </row>
    <row r="23" spans="1:9" x14ac:dyDescent="0.3">
      <c r="A23" s="185"/>
      <c r="B23" s="188" t="s">
        <v>252</v>
      </c>
      <c r="C23" s="174">
        <f t="shared" si="1"/>
        <v>314</v>
      </c>
      <c r="D23" s="182">
        <f>C23*100/$C$22</f>
        <v>34.619625137816982</v>
      </c>
      <c r="E23" s="178">
        <v>299</v>
      </c>
      <c r="F23" s="178">
        <v>2</v>
      </c>
      <c r="G23" s="178">
        <v>5</v>
      </c>
      <c r="H23" s="178">
        <v>8</v>
      </c>
      <c r="I23" s="178"/>
    </row>
    <row r="24" spans="1:9" x14ac:dyDescent="0.3">
      <c r="A24" s="185"/>
      <c r="B24" s="188" t="s">
        <v>253</v>
      </c>
      <c r="C24" s="174">
        <f t="shared" si="1"/>
        <v>381</v>
      </c>
      <c r="D24" s="182">
        <f>C24*100/$C$22</f>
        <v>42.00661521499449</v>
      </c>
      <c r="E24" s="178">
        <v>380</v>
      </c>
      <c r="F24" s="178" t="s">
        <v>46</v>
      </c>
      <c r="G24" s="178">
        <v>1</v>
      </c>
      <c r="H24" s="178" t="s">
        <v>46</v>
      </c>
      <c r="I24" s="178"/>
    </row>
    <row r="25" spans="1:9" x14ac:dyDescent="0.3">
      <c r="A25" s="185"/>
      <c r="B25" s="188" t="s">
        <v>254</v>
      </c>
      <c r="C25" s="174">
        <f t="shared" si="1"/>
        <v>212</v>
      </c>
      <c r="D25" s="182">
        <f>C25*100/$C$22</f>
        <v>23.373759647188535</v>
      </c>
      <c r="E25" s="178">
        <v>187</v>
      </c>
      <c r="F25" s="178">
        <v>1</v>
      </c>
      <c r="G25" s="178">
        <v>4</v>
      </c>
      <c r="H25" s="178">
        <v>19</v>
      </c>
      <c r="I25" s="178">
        <v>1</v>
      </c>
    </row>
    <row r="26" spans="1:9" x14ac:dyDescent="0.3">
      <c r="A26" s="176" t="s">
        <v>70</v>
      </c>
      <c r="B26" s="187" t="s">
        <v>251</v>
      </c>
      <c r="C26" s="173">
        <f t="shared" si="1"/>
        <v>3047</v>
      </c>
      <c r="D26" s="195">
        <f t="shared" ref="D26:I26" si="5">SUM(D27:D29)</f>
        <v>100</v>
      </c>
      <c r="E26" s="173">
        <f t="shared" si="5"/>
        <v>2890</v>
      </c>
      <c r="F26" s="173">
        <f t="shared" si="5"/>
        <v>19</v>
      </c>
      <c r="G26" s="173">
        <f t="shared" si="5"/>
        <v>35</v>
      </c>
      <c r="H26" s="173">
        <f t="shared" si="5"/>
        <v>100</v>
      </c>
      <c r="I26" s="173">
        <f t="shared" si="5"/>
        <v>3</v>
      </c>
    </row>
    <row r="27" spans="1:9" x14ac:dyDescent="0.3">
      <c r="A27" s="185"/>
      <c r="B27" s="188" t="s">
        <v>252</v>
      </c>
      <c r="C27" s="174">
        <f t="shared" si="1"/>
        <v>1838</v>
      </c>
      <c r="D27" s="182">
        <f>C27*100/$C$26</f>
        <v>60.3216278306531</v>
      </c>
      <c r="E27" s="178">
        <v>1793</v>
      </c>
      <c r="F27" s="178">
        <v>8</v>
      </c>
      <c r="G27" s="178">
        <v>14</v>
      </c>
      <c r="H27" s="178">
        <v>23</v>
      </c>
      <c r="I27" s="178"/>
    </row>
    <row r="28" spans="1:9" x14ac:dyDescent="0.3">
      <c r="A28" s="185"/>
      <c r="B28" s="188" t="s">
        <v>253</v>
      </c>
      <c r="C28" s="174">
        <f t="shared" si="1"/>
        <v>588</v>
      </c>
      <c r="D28" s="182">
        <f>C28*100/$C$26</f>
        <v>19.297669839186085</v>
      </c>
      <c r="E28" s="178">
        <v>586</v>
      </c>
      <c r="F28" s="178">
        <v>1</v>
      </c>
      <c r="G28" s="178">
        <v>0</v>
      </c>
      <c r="H28" s="178">
        <v>1</v>
      </c>
      <c r="I28" s="178" t="s">
        <v>46</v>
      </c>
    </row>
    <row r="29" spans="1:9" x14ac:dyDescent="0.3">
      <c r="A29" s="185"/>
      <c r="B29" s="188" t="s">
        <v>254</v>
      </c>
      <c r="C29" s="174">
        <f t="shared" si="1"/>
        <v>621</v>
      </c>
      <c r="D29" s="182">
        <f>C29*100/$C$26</f>
        <v>20.380702330160815</v>
      </c>
      <c r="E29" s="178">
        <v>511</v>
      </c>
      <c r="F29" s="178">
        <v>10</v>
      </c>
      <c r="G29" s="178">
        <v>21</v>
      </c>
      <c r="H29" s="178">
        <v>76</v>
      </c>
      <c r="I29" s="178">
        <v>3</v>
      </c>
    </row>
    <row r="30" spans="1:9" x14ac:dyDescent="0.3">
      <c r="A30" s="176" t="s">
        <v>71</v>
      </c>
      <c r="B30" s="187" t="s">
        <v>251</v>
      </c>
      <c r="C30" s="173">
        <f t="shared" si="1"/>
        <v>2301</v>
      </c>
      <c r="D30" s="195">
        <f t="shared" ref="D30:H30" si="6">SUM(D31:D33)</f>
        <v>100</v>
      </c>
      <c r="E30" s="173">
        <f t="shared" si="6"/>
        <v>2178</v>
      </c>
      <c r="F30" s="173">
        <f t="shared" si="6"/>
        <v>16</v>
      </c>
      <c r="G30" s="173">
        <f t="shared" si="6"/>
        <v>44</v>
      </c>
      <c r="H30" s="173">
        <f t="shared" si="6"/>
        <v>63</v>
      </c>
      <c r="I30" s="173"/>
    </row>
    <row r="31" spans="1:9" x14ac:dyDescent="0.3">
      <c r="A31" s="185"/>
      <c r="B31" s="188" t="s">
        <v>252</v>
      </c>
      <c r="C31" s="174">
        <f t="shared" si="1"/>
        <v>1642</v>
      </c>
      <c r="D31" s="182">
        <f>C31*100/$C$30</f>
        <v>71.360278139939155</v>
      </c>
      <c r="E31" s="178">
        <v>1595</v>
      </c>
      <c r="F31" s="178">
        <v>6</v>
      </c>
      <c r="G31" s="178">
        <v>20</v>
      </c>
      <c r="H31" s="178">
        <v>21</v>
      </c>
      <c r="I31" s="178"/>
    </row>
    <row r="32" spans="1:9" x14ac:dyDescent="0.3">
      <c r="A32" s="185"/>
      <c r="B32" s="188" t="s">
        <v>253</v>
      </c>
      <c r="C32" s="174">
        <f t="shared" si="1"/>
        <v>239</v>
      </c>
      <c r="D32" s="182">
        <f>C32*100/$C$30</f>
        <v>10.386788352890047</v>
      </c>
      <c r="E32" s="178">
        <v>235</v>
      </c>
      <c r="F32" s="178" t="s">
        <v>46</v>
      </c>
      <c r="G32" s="178">
        <v>2</v>
      </c>
      <c r="H32" s="178">
        <v>2</v>
      </c>
      <c r="I32" s="178"/>
    </row>
    <row r="33" spans="1:10" x14ac:dyDescent="0.3">
      <c r="A33" s="185"/>
      <c r="B33" s="188" t="s">
        <v>254</v>
      </c>
      <c r="C33" s="174">
        <f t="shared" si="1"/>
        <v>420</v>
      </c>
      <c r="D33" s="182">
        <f>C33*100/$C$30</f>
        <v>18.252933507170795</v>
      </c>
      <c r="E33" s="178">
        <v>348</v>
      </c>
      <c r="F33" s="178">
        <v>10</v>
      </c>
      <c r="G33" s="178">
        <v>22</v>
      </c>
      <c r="H33" s="178">
        <v>40</v>
      </c>
      <c r="I33" s="178"/>
    </row>
    <row r="34" spans="1:10" x14ac:dyDescent="0.3">
      <c r="A34" s="176" t="s">
        <v>72</v>
      </c>
      <c r="B34" s="187" t="s">
        <v>251</v>
      </c>
      <c r="C34" s="173">
        <f t="shared" si="1"/>
        <v>68</v>
      </c>
      <c r="D34" s="195">
        <f t="shared" ref="D34:I34" si="7">SUM(D35:D37)</f>
        <v>100</v>
      </c>
      <c r="E34" s="173">
        <f t="shared" si="7"/>
        <v>62</v>
      </c>
      <c r="F34" s="173">
        <f t="shared" si="7"/>
        <v>2</v>
      </c>
      <c r="G34" s="173">
        <f t="shared" si="7"/>
        <v>1</v>
      </c>
      <c r="H34" s="173">
        <f t="shared" si="7"/>
        <v>2</v>
      </c>
      <c r="I34" s="173">
        <f t="shared" si="7"/>
        <v>1</v>
      </c>
      <c r="J34" s="194"/>
    </row>
    <row r="35" spans="1:10" x14ac:dyDescent="0.3">
      <c r="A35" s="185"/>
      <c r="B35" s="188" t="s">
        <v>252</v>
      </c>
      <c r="C35" s="174">
        <f t="shared" si="1"/>
        <v>51</v>
      </c>
      <c r="D35" s="182">
        <f>C35*100/$C$34</f>
        <v>75</v>
      </c>
      <c r="E35" s="178">
        <v>50</v>
      </c>
      <c r="F35" s="178" t="s">
        <v>46</v>
      </c>
      <c r="G35" s="178"/>
      <c r="H35" s="178">
        <v>1</v>
      </c>
      <c r="I35" s="178"/>
    </row>
    <row r="36" spans="1:10" x14ac:dyDescent="0.3">
      <c r="A36" s="185"/>
      <c r="B36" s="188" t="s">
        <v>253</v>
      </c>
      <c r="C36" s="174">
        <f t="shared" si="1"/>
        <v>3</v>
      </c>
      <c r="D36" s="182">
        <f>C36*100/$C$34</f>
        <v>4.4117647058823533</v>
      </c>
      <c r="E36" s="178">
        <v>3</v>
      </c>
      <c r="F36" s="178" t="s">
        <v>46</v>
      </c>
      <c r="G36" s="178"/>
      <c r="H36" s="178"/>
      <c r="I36" s="178"/>
    </row>
    <row r="37" spans="1:10" x14ac:dyDescent="0.3">
      <c r="A37" s="185"/>
      <c r="B37" s="188" t="s">
        <v>254</v>
      </c>
      <c r="C37" s="174">
        <f t="shared" si="1"/>
        <v>14</v>
      </c>
      <c r="D37" s="182">
        <f>C37*100/$C$34</f>
        <v>20.588235294117649</v>
      </c>
      <c r="E37" s="178">
        <v>9</v>
      </c>
      <c r="F37" s="178">
        <v>2</v>
      </c>
      <c r="G37" s="178">
        <v>1</v>
      </c>
      <c r="H37" s="178">
        <v>1</v>
      </c>
      <c r="I37" s="178">
        <v>1</v>
      </c>
    </row>
    <row r="38" spans="1:10" x14ac:dyDescent="0.3">
      <c r="A38" s="176" t="s">
        <v>73</v>
      </c>
      <c r="B38" s="187" t="s">
        <v>251</v>
      </c>
      <c r="C38" s="173">
        <f t="shared" si="1"/>
        <v>1</v>
      </c>
      <c r="D38" s="195">
        <f t="shared" ref="D38:F38" si="8">SUM(D39:D41)</f>
        <v>100</v>
      </c>
      <c r="E38" s="173">
        <f t="shared" si="8"/>
        <v>1</v>
      </c>
      <c r="F38" s="173">
        <f t="shared" si="8"/>
        <v>0</v>
      </c>
      <c r="G38" s="173"/>
      <c r="H38" s="173"/>
      <c r="I38" s="173"/>
    </row>
    <row r="39" spans="1:10" x14ac:dyDescent="0.3">
      <c r="A39" s="196"/>
      <c r="B39" s="188" t="s">
        <v>252</v>
      </c>
      <c r="C39" s="174">
        <f t="shared" si="1"/>
        <v>1</v>
      </c>
      <c r="D39" s="182">
        <f>C39*100/$C$38</f>
        <v>100</v>
      </c>
      <c r="E39" s="178">
        <v>1</v>
      </c>
      <c r="F39" s="178" t="s">
        <v>46</v>
      </c>
      <c r="G39" s="178"/>
      <c r="H39" s="178"/>
      <c r="I39" s="178"/>
    </row>
    <row r="40" spans="1:10" x14ac:dyDescent="0.3">
      <c r="A40" s="196"/>
      <c r="B40" s="188" t="s">
        <v>253</v>
      </c>
      <c r="C40" s="174">
        <f t="shared" si="1"/>
        <v>0</v>
      </c>
      <c r="D40" s="182">
        <f>C40*100/$C$38</f>
        <v>0</v>
      </c>
      <c r="E40" s="178" t="s">
        <v>46</v>
      </c>
      <c r="F40" s="178"/>
      <c r="G40" s="178"/>
      <c r="H40" s="178"/>
      <c r="I40" s="178"/>
    </row>
    <row r="41" spans="1:10" x14ac:dyDescent="0.3">
      <c r="A41" s="196"/>
      <c r="B41" s="188" t="s">
        <v>254</v>
      </c>
      <c r="C41" s="174">
        <f t="shared" si="1"/>
        <v>0</v>
      </c>
      <c r="D41" s="182">
        <f>C41*100/$C$38</f>
        <v>0</v>
      </c>
      <c r="E41" s="178" t="s">
        <v>46</v>
      </c>
      <c r="F41" s="178"/>
      <c r="G41" s="178"/>
      <c r="H41" s="178"/>
      <c r="I41" s="178"/>
    </row>
    <row r="42" spans="1:10" ht="14.4" customHeight="1" x14ac:dyDescent="0.3">
      <c r="A42" s="30" t="s">
        <v>187</v>
      </c>
      <c r="B42" s="186" t="s">
        <v>251</v>
      </c>
      <c r="C42" s="165">
        <f>SUM(C43:C45)</f>
        <v>3702</v>
      </c>
      <c r="D42" s="169">
        <v>100</v>
      </c>
      <c r="E42" s="165">
        <f>SUM(E43:E45)</f>
        <v>3495</v>
      </c>
      <c r="F42" s="165">
        <f t="shared" ref="F42:I42" si="9">SUM(F43:F45)</f>
        <v>19</v>
      </c>
      <c r="G42" s="165">
        <f t="shared" si="9"/>
        <v>57</v>
      </c>
      <c r="H42" s="165">
        <f t="shared" si="9"/>
        <v>126</v>
      </c>
      <c r="I42" s="165">
        <f t="shared" si="9"/>
        <v>5</v>
      </c>
    </row>
    <row r="43" spans="1:10" x14ac:dyDescent="0.3">
      <c r="A43" s="30"/>
      <c r="B43" s="186" t="s">
        <v>252</v>
      </c>
      <c r="C43" s="177">
        <f>C47+C51+C55+C59+C63+C67+C71</f>
        <v>1675</v>
      </c>
      <c r="D43" s="166">
        <f>C43*100/$C$42</f>
        <v>45.245813074014045</v>
      </c>
      <c r="E43" s="165">
        <v>1615</v>
      </c>
      <c r="F43" s="165">
        <v>7</v>
      </c>
      <c r="G43" s="165">
        <f>G47+G51+G55+G59+G63+G67+G71</f>
        <v>20</v>
      </c>
      <c r="H43" s="165">
        <f t="shared" ref="H43" si="10">H47+H51+H55+H59+H63+H67+H71</f>
        <v>33</v>
      </c>
      <c r="I43" s="165" t="s">
        <v>46</v>
      </c>
    </row>
    <row r="44" spans="1:10" x14ac:dyDescent="0.3">
      <c r="A44" s="30"/>
      <c r="B44" s="186" t="s">
        <v>253</v>
      </c>
      <c r="C44" s="177">
        <f>C48+C52+C56+C60+C64+C68+C72</f>
        <v>985</v>
      </c>
      <c r="D44" s="166">
        <f>C44*100/$C$42</f>
        <v>26.607239330091843</v>
      </c>
      <c r="E44" s="165">
        <v>979</v>
      </c>
      <c r="F44" s="165">
        <v>1</v>
      </c>
      <c r="G44" s="165">
        <v>3</v>
      </c>
      <c r="H44" s="165">
        <v>2</v>
      </c>
      <c r="I44" s="165"/>
    </row>
    <row r="45" spans="1:10" x14ac:dyDescent="0.3">
      <c r="A45" s="30"/>
      <c r="B45" s="186" t="s">
        <v>254</v>
      </c>
      <c r="C45" s="177">
        <f>C49+C53+C57+C61+C65+C69+C73</f>
        <v>1042</v>
      </c>
      <c r="D45" s="166">
        <f>C45*100/$C$42</f>
        <v>28.146947595894112</v>
      </c>
      <c r="E45" s="165">
        <v>901</v>
      </c>
      <c r="F45" s="165">
        <v>11</v>
      </c>
      <c r="G45" s="165">
        <f t="shared" ref="G45:I45" si="11">G49+G53+G57+G61+G65+G69+G73</f>
        <v>34</v>
      </c>
      <c r="H45" s="165">
        <f t="shared" si="11"/>
        <v>91</v>
      </c>
      <c r="I45" s="165">
        <f t="shared" si="11"/>
        <v>5</v>
      </c>
    </row>
    <row r="46" spans="1:10" x14ac:dyDescent="0.3">
      <c r="A46" s="82" t="s">
        <v>24</v>
      </c>
      <c r="B46" s="187" t="s">
        <v>251</v>
      </c>
      <c r="C46" s="173">
        <f>SUM(C47:C49)</f>
        <v>3</v>
      </c>
      <c r="D46" s="195">
        <v>100</v>
      </c>
      <c r="E46" s="173">
        <f>SUM(E47:E49)</f>
        <v>2</v>
      </c>
      <c r="F46" s="173" t="s">
        <v>46</v>
      </c>
      <c r="G46" s="173" t="s">
        <v>46</v>
      </c>
      <c r="H46" s="173">
        <f t="shared" ref="H46" si="12">SUM(H47:H49)</f>
        <v>1</v>
      </c>
      <c r="I46" s="173" t="s">
        <v>46</v>
      </c>
    </row>
    <row r="47" spans="1:10" x14ac:dyDescent="0.3">
      <c r="A47" s="196"/>
      <c r="B47" s="188" t="s">
        <v>252</v>
      </c>
      <c r="C47" s="178">
        <f t="shared" ref="C47:C57" si="13">SUM(E47:I47)</f>
        <v>0</v>
      </c>
      <c r="D47" s="182">
        <f>C47*100/$C$46</f>
        <v>0</v>
      </c>
      <c r="E47" s="178" t="s">
        <v>46</v>
      </c>
      <c r="F47" s="178"/>
      <c r="G47" s="178"/>
      <c r="H47" s="178"/>
      <c r="I47" s="178"/>
    </row>
    <row r="48" spans="1:10" x14ac:dyDescent="0.3">
      <c r="A48" s="196"/>
      <c r="B48" s="188" t="s">
        <v>253</v>
      </c>
      <c r="C48" s="178">
        <f t="shared" si="13"/>
        <v>2</v>
      </c>
      <c r="D48" s="182">
        <f>C48*100/$C$46</f>
        <v>66.666666666666671</v>
      </c>
      <c r="E48" s="178">
        <v>2</v>
      </c>
      <c r="F48" s="178"/>
      <c r="G48" s="178"/>
      <c r="H48" s="178"/>
      <c r="I48" s="178"/>
    </row>
    <row r="49" spans="1:9" x14ac:dyDescent="0.3">
      <c r="A49" s="196"/>
      <c r="B49" s="188" t="s">
        <v>254</v>
      </c>
      <c r="C49" s="178">
        <f t="shared" si="13"/>
        <v>1</v>
      </c>
      <c r="D49" s="182">
        <f>C49*100/$C$46</f>
        <v>33.333333333333336</v>
      </c>
      <c r="E49" s="178" t="s">
        <v>46</v>
      </c>
      <c r="F49" s="178"/>
      <c r="G49" s="178"/>
      <c r="H49" s="178">
        <v>1</v>
      </c>
      <c r="I49" s="178"/>
    </row>
    <row r="50" spans="1:9" x14ac:dyDescent="0.3">
      <c r="A50" s="176" t="s">
        <v>68</v>
      </c>
      <c r="B50" s="187" t="s">
        <v>251</v>
      </c>
      <c r="C50" s="179">
        <f>SUM(C51:C53)</f>
        <v>202</v>
      </c>
      <c r="D50" s="195">
        <v>100</v>
      </c>
      <c r="E50" s="173">
        <f t="shared" ref="E50:I50" si="14">SUM(E51:E53)</f>
        <v>193</v>
      </c>
      <c r="F50" s="173">
        <f t="shared" si="14"/>
        <v>1</v>
      </c>
      <c r="G50" s="173">
        <f t="shared" si="14"/>
        <v>3</v>
      </c>
      <c r="H50" s="173">
        <f t="shared" si="14"/>
        <v>5</v>
      </c>
      <c r="I50" s="173">
        <f t="shared" si="14"/>
        <v>0</v>
      </c>
    </row>
    <row r="51" spans="1:9" x14ac:dyDescent="0.3">
      <c r="A51" s="185"/>
      <c r="B51" s="188" t="s">
        <v>252</v>
      </c>
      <c r="C51" s="178">
        <f t="shared" si="13"/>
        <v>18</v>
      </c>
      <c r="D51" s="182">
        <f>C51*100/$C$50</f>
        <v>8.9108910891089117</v>
      </c>
      <c r="E51" s="178">
        <v>15</v>
      </c>
      <c r="F51" s="178"/>
      <c r="G51" s="178">
        <v>1</v>
      </c>
      <c r="H51" s="178">
        <v>2</v>
      </c>
      <c r="I51" s="178"/>
    </row>
    <row r="52" spans="1:9" x14ac:dyDescent="0.3">
      <c r="A52" s="185"/>
      <c r="B52" s="188" t="s">
        <v>253</v>
      </c>
      <c r="C52" s="178">
        <f t="shared" si="13"/>
        <v>124</v>
      </c>
      <c r="D52" s="182">
        <f>C52*100/$C$50</f>
        <v>61.386138613861384</v>
      </c>
      <c r="E52" s="178">
        <v>122</v>
      </c>
      <c r="F52" s="178"/>
      <c r="G52" s="178">
        <v>1</v>
      </c>
      <c r="H52" s="178">
        <v>1</v>
      </c>
      <c r="I52" s="178"/>
    </row>
    <row r="53" spans="1:9" x14ac:dyDescent="0.3">
      <c r="A53" s="185"/>
      <c r="B53" s="188" t="s">
        <v>254</v>
      </c>
      <c r="C53" s="178">
        <f t="shared" si="13"/>
        <v>60</v>
      </c>
      <c r="D53" s="182">
        <f>C53*100/$C$50</f>
        <v>29.702970297029704</v>
      </c>
      <c r="E53" s="178">
        <v>56</v>
      </c>
      <c r="F53" s="178">
        <v>1</v>
      </c>
      <c r="G53" s="178">
        <v>1</v>
      </c>
      <c r="H53" s="178">
        <v>2</v>
      </c>
      <c r="I53" s="178"/>
    </row>
    <row r="54" spans="1:9" x14ac:dyDescent="0.3">
      <c r="A54" s="176" t="s">
        <v>69</v>
      </c>
      <c r="B54" s="187" t="s">
        <v>251</v>
      </c>
      <c r="C54" s="179">
        <f t="shared" si="13"/>
        <v>546</v>
      </c>
      <c r="D54" s="195">
        <v>100</v>
      </c>
      <c r="E54" s="173">
        <f t="shared" ref="E54:I54" si="15">SUM(E55:E57)</f>
        <v>527</v>
      </c>
      <c r="F54" s="173">
        <f t="shared" si="15"/>
        <v>2</v>
      </c>
      <c r="G54" s="173">
        <f t="shared" si="15"/>
        <v>5</v>
      </c>
      <c r="H54" s="173">
        <f t="shared" si="15"/>
        <v>11</v>
      </c>
      <c r="I54" s="173">
        <f t="shared" si="15"/>
        <v>1</v>
      </c>
    </row>
    <row r="55" spans="1:9" x14ac:dyDescent="0.3">
      <c r="A55" s="185"/>
      <c r="B55" s="188" t="s">
        <v>252</v>
      </c>
      <c r="C55" s="178">
        <f t="shared" si="13"/>
        <v>119</v>
      </c>
      <c r="D55" s="182">
        <f>C55*100/$C$54</f>
        <v>21.794871794871796</v>
      </c>
      <c r="E55" s="178">
        <v>113</v>
      </c>
      <c r="F55" s="178">
        <v>1</v>
      </c>
      <c r="G55" s="178">
        <v>2</v>
      </c>
      <c r="H55" s="178">
        <v>3</v>
      </c>
      <c r="I55" s="178"/>
    </row>
    <row r="56" spans="1:9" x14ac:dyDescent="0.3">
      <c r="A56" s="185"/>
      <c r="B56" s="188" t="s">
        <v>253</v>
      </c>
      <c r="C56" s="178">
        <f t="shared" si="13"/>
        <v>256</v>
      </c>
      <c r="D56" s="182">
        <f>C56*100/$C$54</f>
        <v>46.886446886446883</v>
      </c>
      <c r="E56" s="178">
        <v>255</v>
      </c>
      <c r="F56" s="178" t="s">
        <v>46</v>
      </c>
      <c r="G56" s="178">
        <v>1</v>
      </c>
      <c r="H56" s="178"/>
      <c r="I56" s="178"/>
    </row>
    <row r="57" spans="1:9" x14ac:dyDescent="0.3">
      <c r="A57" s="185"/>
      <c r="B57" s="188" t="s">
        <v>254</v>
      </c>
      <c r="C57" s="178">
        <f t="shared" si="13"/>
        <v>171</v>
      </c>
      <c r="D57" s="182">
        <f>C57*100/$C$54</f>
        <v>31.318681318681318</v>
      </c>
      <c r="E57" s="178">
        <v>159</v>
      </c>
      <c r="F57" s="178">
        <v>1</v>
      </c>
      <c r="G57" s="178">
        <v>2</v>
      </c>
      <c r="H57" s="178">
        <v>8</v>
      </c>
      <c r="I57" s="178">
        <v>1</v>
      </c>
    </row>
    <row r="58" spans="1:9" x14ac:dyDescent="0.3">
      <c r="A58" s="176" t="s">
        <v>70</v>
      </c>
      <c r="B58" s="187" t="s">
        <v>251</v>
      </c>
      <c r="C58" s="179">
        <f>SUM(C59:C61)</f>
        <v>1666</v>
      </c>
      <c r="D58" s="195">
        <v>100</v>
      </c>
      <c r="E58" s="173">
        <f t="shared" ref="E58:I58" si="16">SUM(E59:E61)</f>
        <v>1574</v>
      </c>
      <c r="F58" s="173">
        <f t="shared" si="16"/>
        <v>7</v>
      </c>
      <c r="G58" s="173">
        <f t="shared" si="16"/>
        <v>19</v>
      </c>
      <c r="H58" s="173">
        <f t="shared" si="16"/>
        <v>63</v>
      </c>
      <c r="I58" s="173">
        <f t="shared" si="16"/>
        <v>3</v>
      </c>
    </row>
    <row r="59" spans="1:9" x14ac:dyDescent="0.3">
      <c r="A59" s="185"/>
      <c r="B59" s="188" t="s">
        <v>252</v>
      </c>
      <c r="C59" s="178">
        <f t="shared" ref="C59:C73" si="17">SUM(E59:I59)</f>
        <v>760</v>
      </c>
      <c r="D59" s="182">
        <f>C59*100/$C$58</f>
        <v>45.61824729891957</v>
      </c>
      <c r="E59" s="178">
        <v>738</v>
      </c>
      <c r="F59" s="178">
        <v>3</v>
      </c>
      <c r="G59" s="178">
        <v>5</v>
      </c>
      <c r="H59" s="178">
        <v>14</v>
      </c>
      <c r="I59" s="178"/>
    </row>
    <row r="60" spans="1:9" x14ac:dyDescent="0.3">
      <c r="A60" s="185"/>
      <c r="B60" s="188" t="s">
        <v>253</v>
      </c>
      <c r="C60" s="178">
        <f t="shared" si="17"/>
        <v>425</v>
      </c>
      <c r="D60" s="182">
        <f>C60*100/$C$58</f>
        <v>25.510204081632654</v>
      </c>
      <c r="E60" s="178">
        <v>424</v>
      </c>
      <c r="F60" s="178">
        <v>1</v>
      </c>
      <c r="G60" s="178" t="s">
        <v>46</v>
      </c>
      <c r="H60" s="178" t="s">
        <v>46</v>
      </c>
      <c r="I60" s="178"/>
    </row>
    <row r="61" spans="1:9" x14ac:dyDescent="0.3">
      <c r="A61" s="185"/>
      <c r="B61" s="188" t="s">
        <v>254</v>
      </c>
      <c r="C61" s="178">
        <f t="shared" si="17"/>
        <v>481</v>
      </c>
      <c r="D61" s="182">
        <f>C61*100/$C$58</f>
        <v>28.871548619447779</v>
      </c>
      <c r="E61" s="178">
        <v>412</v>
      </c>
      <c r="F61" s="178">
        <v>3</v>
      </c>
      <c r="G61" s="178">
        <v>14</v>
      </c>
      <c r="H61" s="178">
        <v>49</v>
      </c>
      <c r="I61" s="178">
        <v>3</v>
      </c>
    </row>
    <row r="62" spans="1:9" x14ac:dyDescent="0.3">
      <c r="A62" s="176" t="s">
        <v>71</v>
      </c>
      <c r="B62" s="187" t="s">
        <v>251</v>
      </c>
      <c r="C62" s="179">
        <f t="shared" si="17"/>
        <v>1253</v>
      </c>
      <c r="D62" s="195">
        <v>100</v>
      </c>
      <c r="E62" s="173">
        <f t="shared" ref="E62:H62" si="18">SUM(E63:E65)</f>
        <v>1172</v>
      </c>
      <c r="F62" s="173">
        <f t="shared" si="18"/>
        <v>7</v>
      </c>
      <c r="G62" s="173">
        <f t="shared" si="18"/>
        <v>29</v>
      </c>
      <c r="H62" s="173">
        <f t="shared" si="18"/>
        <v>45</v>
      </c>
      <c r="I62" s="173"/>
    </row>
    <row r="63" spans="1:9" x14ac:dyDescent="0.3">
      <c r="A63" s="185"/>
      <c r="B63" s="188" t="s">
        <v>252</v>
      </c>
      <c r="C63" s="178">
        <f t="shared" si="17"/>
        <v>757</v>
      </c>
      <c r="D63" s="182">
        <f>C63*100/$C$62</f>
        <v>60.415003990422981</v>
      </c>
      <c r="E63" s="178">
        <v>729</v>
      </c>
      <c r="F63" s="178">
        <v>3</v>
      </c>
      <c r="G63" s="178">
        <v>12</v>
      </c>
      <c r="H63" s="178">
        <v>13</v>
      </c>
      <c r="I63" s="178"/>
    </row>
    <row r="64" spans="1:9" x14ac:dyDescent="0.3">
      <c r="A64" s="185"/>
      <c r="B64" s="188" t="s">
        <v>253</v>
      </c>
      <c r="C64" s="178">
        <f t="shared" si="17"/>
        <v>176</v>
      </c>
      <c r="D64" s="182">
        <f>C64*100/$C$62</f>
        <v>14.046288906624103</v>
      </c>
      <c r="E64" s="178">
        <v>174</v>
      </c>
      <c r="F64" s="178" t="s">
        <v>46</v>
      </c>
      <c r="G64" s="178">
        <v>1</v>
      </c>
      <c r="H64" s="178">
        <v>1</v>
      </c>
      <c r="I64" s="178"/>
    </row>
    <row r="65" spans="1:9" x14ac:dyDescent="0.3">
      <c r="A65" s="185"/>
      <c r="B65" s="188" t="s">
        <v>254</v>
      </c>
      <c r="C65" s="178">
        <f t="shared" si="17"/>
        <v>320</v>
      </c>
      <c r="D65" s="182">
        <f>C65*100/$C$62</f>
        <v>25.538707102952912</v>
      </c>
      <c r="E65" s="178">
        <v>269</v>
      </c>
      <c r="F65" s="178">
        <v>4</v>
      </c>
      <c r="G65" s="178">
        <v>16</v>
      </c>
      <c r="H65" s="178">
        <v>31</v>
      </c>
      <c r="I65" s="178"/>
    </row>
    <row r="66" spans="1:9" x14ac:dyDescent="0.3">
      <c r="A66" s="176" t="s">
        <v>72</v>
      </c>
      <c r="B66" s="187" t="s">
        <v>251</v>
      </c>
      <c r="C66" s="179">
        <f t="shared" si="17"/>
        <v>31</v>
      </c>
      <c r="D66" s="195">
        <v>100</v>
      </c>
      <c r="E66" s="173">
        <f t="shared" ref="E66:I66" si="19">SUM(E67:E69)</f>
        <v>26</v>
      </c>
      <c r="F66" s="173">
        <f t="shared" si="19"/>
        <v>2</v>
      </c>
      <c r="G66" s="173">
        <f t="shared" si="19"/>
        <v>1</v>
      </c>
      <c r="H66" s="173">
        <f t="shared" si="19"/>
        <v>1</v>
      </c>
      <c r="I66" s="173">
        <f t="shared" si="19"/>
        <v>1</v>
      </c>
    </row>
    <row r="67" spans="1:9" x14ac:dyDescent="0.3">
      <c r="A67" s="185"/>
      <c r="B67" s="188" t="s">
        <v>252</v>
      </c>
      <c r="C67" s="178">
        <f t="shared" si="17"/>
        <v>20</v>
      </c>
      <c r="D67" s="182">
        <f>C67*100/$C$66</f>
        <v>64.516129032258064</v>
      </c>
      <c r="E67" s="178">
        <v>19</v>
      </c>
      <c r="F67" s="178"/>
      <c r="G67" s="178"/>
      <c r="H67" s="178">
        <v>1</v>
      </c>
      <c r="I67" s="178"/>
    </row>
    <row r="68" spans="1:9" x14ac:dyDescent="0.3">
      <c r="A68" s="185"/>
      <c r="B68" s="188" t="s">
        <v>253</v>
      </c>
      <c r="C68" s="178">
        <f t="shared" si="17"/>
        <v>2</v>
      </c>
      <c r="D68" s="182">
        <f>C68*100/$C$66</f>
        <v>6.4516129032258061</v>
      </c>
      <c r="E68" s="178">
        <v>2</v>
      </c>
      <c r="F68" s="178" t="s">
        <v>46</v>
      </c>
      <c r="G68" s="178"/>
      <c r="H68" s="178"/>
      <c r="I68" s="178"/>
    </row>
    <row r="69" spans="1:9" x14ac:dyDescent="0.3">
      <c r="A69" s="185"/>
      <c r="B69" s="188" t="s">
        <v>254</v>
      </c>
      <c r="C69" s="178">
        <f t="shared" si="17"/>
        <v>9</v>
      </c>
      <c r="D69" s="182">
        <f>C69*100/$C$66</f>
        <v>29.032258064516128</v>
      </c>
      <c r="E69" s="178">
        <v>5</v>
      </c>
      <c r="F69" s="178">
        <v>2</v>
      </c>
      <c r="G69" s="178">
        <v>1</v>
      </c>
      <c r="H69" s="178"/>
      <c r="I69" s="178">
        <v>1</v>
      </c>
    </row>
    <row r="70" spans="1:9" x14ac:dyDescent="0.3">
      <c r="A70" s="176" t="s">
        <v>73</v>
      </c>
      <c r="B70" s="187" t="s">
        <v>251</v>
      </c>
      <c r="C70" s="179">
        <f t="shared" si="17"/>
        <v>1</v>
      </c>
      <c r="D70" s="195">
        <v>100</v>
      </c>
      <c r="E70" s="173">
        <f t="shared" ref="E70:F70" si="20">SUM(E71:E73)</f>
        <v>1</v>
      </c>
      <c r="F70" s="173">
        <f t="shared" si="20"/>
        <v>0</v>
      </c>
      <c r="G70" s="173"/>
      <c r="H70" s="173"/>
      <c r="I70" s="173"/>
    </row>
    <row r="71" spans="1:9" x14ac:dyDescent="0.3">
      <c r="A71" s="196"/>
      <c r="B71" s="188" t="s">
        <v>252</v>
      </c>
      <c r="C71" s="178">
        <f t="shared" si="17"/>
        <v>1</v>
      </c>
      <c r="D71" s="182">
        <f>C71*100/$C$70</f>
        <v>100</v>
      </c>
      <c r="E71" s="178">
        <v>1</v>
      </c>
      <c r="F71" s="178" t="s">
        <v>46</v>
      </c>
      <c r="G71" s="178"/>
      <c r="H71" s="178"/>
      <c r="I71" s="178"/>
    </row>
    <row r="72" spans="1:9" x14ac:dyDescent="0.3">
      <c r="A72" s="196"/>
      <c r="B72" s="188" t="s">
        <v>253</v>
      </c>
      <c r="C72" s="178">
        <f t="shared" si="17"/>
        <v>0</v>
      </c>
      <c r="D72" s="182">
        <f>C72*100/$C$70</f>
        <v>0</v>
      </c>
      <c r="E72" s="178" t="s">
        <v>46</v>
      </c>
      <c r="F72" s="178"/>
      <c r="G72" s="178"/>
      <c r="H72" s="178"/>
      <c r="I72" s="178"/>
    </row>
    <row r="73" spans="1:9" x14ac:dyDescent="0.3">
      <c r="A73" s="196"/>
      <c r="B73" s="188" t="s">
        <v>254</v>
      </c>
      <c r="C73" s="178">
        <f t="shared" si="17"/>
        <v>0</v>
      </c>
      <c r="D73" s="182">
        <f>C73*100/$C$70</f>
        <v>0</v>
      </c>
      <c r="E73" s="178" t="s">
        <v>46</v>
      </c>
      <c r="F73" s="178"/>
      <c r="G73" s="178"/>
      <c r="H73" s="178"/>
      <c r="I73" s="178"/>
    </row>
    <row r="74" spans="1:9" ht="14.4" customHeight="1" x14ac:dyDescent="0.3">
      <c r="A74" s="30" t="s">
        <v>189</v>
      </c>
      <c r="B74" s="186" t="s">
        <v>251</v>
      </c>
      <c r="C74" s="177">
        <f>SUM(C75:C77)</f>
        <v>2935</v>
      </c>
      <c r="D74" s="166">
        <v>100</v>
      </c>
      <c r="E74" s="177">
        <f>E78+E82+E86+E90+E94+E98</f>
        <v>2802</v>
      </c>
      <c r="F74" s="177">
        <v>23</v>
      </c>
      <c r="G74" s="177">
        <v>36</v>
      </c>
      <c r="H74" s="177">
        <f t="shared" ref="H74" si="21">H78+H82+H86+H90+H94+H98</f>
        <v>74</v>
      </c>
      <c r="I74" s="177" t="s">
        <v>46</v>
      </c>
    </row>
    <row r="75" spans="1:9" x14ac:dyDescent="0.3">
      <c r="A75" s="30"/>
      <c r="B75" s="186" t="s">
        <v>252</v>
      </c>
      <c r="C75" s="177">
        <f>E75+F75+G75+H75+I75</f>
        <v>2211</v>
      </c>
      <c r="D75" s="166">
        <f>C75*100/$C$74</f>
        <v>75.332197614991486</v>
      </c>
      <c r="E75" s="177">
        <f>E79+E83+E87+E91+E95+E99</f>
        <v>2160</v>
      </c>
      <c r="F75" s="177">
        <v>9</v>
      </c>
      <c r="G75" s="177">
        <f t="shared" ref="G75:H75" si="22">G79+G83+G87+G91+G95+G99</f>
        <v>20</v>
      </c>
      <c r="H75" s="177">
        <f t="shared" si="22"/>
        <v>22</v>
      </c>
      <c r="I75" s="177"/>
    </row>
    <row r="76" spans="1:9" x14ac:dyDescent="0.3">
      <c r="A76" s="30"/>
      <c r="B76" s="186" t="s">
        <v>253</v>
      </c>
      <c r="C76" s="177">
        <v>428</v>
      </c>
      <c r="D76" s="166">
        <f>C76*100/$C$74</f>
        <v>14.582623509369677</v>
      </c>
      <c r="E76" s="177">
        <f>E80+E84+E88+E92+E96+E100</f>
        <v>425</v>
      </c>
      <c r="F76" s="177" t="s">
        <v>46</v>
      </c>
      <c r="G76" s="177">
        <v>1</v>
      </c>
      <c r="H76" s="177">
        <v>2</v>
      </c>
      <c r="I76" s="177" t="s">
        <v>46</v>
      </c>
    </row>
    <row r="77" spans="1:9" x14ac:dyDescent="0.3">
      <c r="A77" s="30"/>
      <c r="B77" s="186" t="s">
        <v>254</v>
      </c>
      <c r="C77" s="177">
        <v>296</v>
      </c>
      <c r="D77" s="166">
        <f>C77*100/$C$74</f>
        <v>10.085178875638842</v>
      </c>
      <c r="E77" s="177">
        <f>E81+E85+E89+E93+E97+E101</f>
        <v>217</v>
      </c>
      <c r="F77" s="177">
        <v>14</v>
      </c>
      <c r="G77" s="177">
        <f t="shared" ref="G77:H77" si="23">G81+G85+G89+G93+G97+G101</f>
        <v>15</v>
      </c>
      <c r="H77" s="177">
        <f t="shared" si="23"/>
        <v>50</v>
      </c>
      <c r="I77" s="177" t="s">
        <v>46</v>
      </c>
    </row>
    <row r="78" spans="1:9" x14ac:dyDescent="0.3">
      <c r="A78" s="82" t="s">
        <v>24</v>
      </c>
      <c r="B78" s="187" t="s">
        <v>251</v>
      </c>
      <c r="C78" s="179">
        <f>SUM(E78:I78)</f>
        <v>1</v>
      </c>
      <c r="D78" s="195">
        <v>100</v>
      </c>
      <c r="E78" s="173">
        <v>1</v>
      </c>
      <c r="F78" s="173"/>
      <c r="G78" s="173"/>
      <c r="H78" s="173"/>
      <c r="I78" s="173"/>
    </row>
    <row r="79" spans="1:9" x14ac:dyDescent="0.3">
      <c r="A79" s="196"/>
      <c r="B79" s="188" t="s">
        <v>252</v>
      </c>
      <c r="C79" s="15"/>
      <c r="D79" s="15" t="s">
        <v>46</v>
      </c>
      <c r="E79" s="178"/>
      <c r="F79" s="178"/>
      <c r="G79" s="178"/>
      <c r="H79" s="178"/>
      <c r="I79" s="178"/>
    </row>
    <row r="80" spans="1:9" x14ac:dyDescent="0.3">
      <c r="A80" s="196"/>
      <c r="B80" s="188" t="s">
        <v>253</v>
      </c>
      <c r="C80" s="15">
        <v>1</v>
      </c>
      <c r="D80" s="15">
        <v>100</v>
      </c>
      <c r="E80" s="178">
        <v>1</v>
      </c>
      <c r="F80" s="178"/>
      <c r="G80" s="178"/>
      <c r="H80" s="178"/>
      <c r="I80" s="178"/>
    </row>
    <row r="81" spans="1:9" x14ac:dyDescent="0.3">
      <c r="A81" s="196"/>
      <c r="B81" s="188" t="s">
        <v>254</v>
      </c>
      <c r="C81" s="15"/>
      <c r="D81" s="15"/>
      <c r="E81" s="181"/>
      <c r="F81" s="181"/>
      <c r="G81" s="109"/>
      <c r="H81" s="109"/>
      <c r="I81" s="109"/>
    </row>
    <row r="82" spans="1:9" x14ac:dyDescent="0.3">
      <c r="A82" s="176" t="s">
        <v>68</v>
      </c>
      <c r="B82" s="187" t="s">
        <v>251</v>
      </c>
      <c r="C82" s="179">
        <f>SUM(C83:C85)</f>
        <v>107</v>
      </c>
      <c r="D82" s="195">
        <v>100</v>
      </c>
      <c r="E82" s="173">
        <f>SUM(E83:E85)</f>
        <v>104</v>
      </c>
      <c r="F82" s="173">
        <f t="shared" ref="F82:H82" si="24">SUM(F83:F85)</f>
        <v>1</v>
      </c>
      <c r="G82" s="173" t="s">
        <v>46</v>
      </c>
      <c r="H82" s="173">
        <f t="shared" si="24"/>
        <v>2</v>
      </c>
      <c r="I82" s="173" t="s">
        <v>46</v>
      </c>
    </row>
    <row r="83" spans="1:9" x14ac:dyDescent="0.3">
      <c r="A83" s="185"/>
      <c r="B83" s="188" t="s">
        <v>252</v>
      </c>
      <c r="C83" s="178">
        <f t="shared" ref="C83:C101" si="25">SUM(E83:I83)</f>
        <v>22</v>
      </c>
      <c r="D83" s="182">
        <f>C83*100/$C$82</f>
        <v>20.560747663551403</v>
      </c>
      <c r="E83" s="178">
        <v>22</v>
      </c>
      <c r="F83" s="178"/>
      <c r="G83" s="178"/>
      <c r="H83" s="178"/>
      <c r="I83" s="178"/>
    </row>
    <row r="84" spans="1:9" x14ac:dyDescent="0.3">
      <c r="A84" s="185"/>
      <c r="B84" s="188" t="s">
        <v>253</v>
      </c>
      <c r="C84" s="178">
        <f t="shared" si="25"/>
        <v>75</v>
      </c>
      <c r="D84" s="182">
        <f>C84*100/$C$82</f>
        <v>70.09345794392523</v>
      </c>
      <c r="E84" s="178">
        <v>75</v>
      </c>
      <c r="F84" s="178" t="s">
        <v>46</v>
      </c>
      <c r="G84" s="178"/>
      <c r="H84" s="178"/>
      <c r="I84" s="178"/>
    </row>
    <row r="85" spans="1:9" x14ac:dyDescent="0.3">
      <c r="A85" s="185"/>
      <c r="B85" s="188" t="s">
        <v>254</v>
      </c>
      <c r="C85" s="178">
        <f t="shared" si="25"/>
        <v>10</v>
      </c>
      <c r="D85" s="182">
        <f>C85*100/$C$82</f>
        <v>9.3457943925233646</v>
      </c>
      <c r="E85" s="178">
        <v>7</v>
      </c>
      <c r="F85" s="178">
        <v>1</v>
      </c>
      <c r="G85" s="178"/>
      <c r="H85" s="178">
        <v>2</v>
      </c>
      <c r="I85" s="178"/>
    </row>
    <row r="86" spans="1:9" x14ac:dyDescent="0.3">
      <c r="A86" s="176" t="s">
        <v>69</v>
      </c>
      <c r="B86" s="187" t="s">
        <v>251</v>
      </c>
      <c r="C86" s="179">
        <f t="shared" si="25"/>
        <v>361</v>
      </c>
      <c r="D86" s="195">
        <v>100</v>
      </c>
      <c r="E86" s="173">
        <f t="shared" ref="E86:H86" si="26">SUM(E87:E89)</f>
        <v>339</v>
      </c>
      <c r="F86" s="173">
        <f t="shared" si="26"/>
        <v>1</v>
      </c>
      <c r="G86" s="173">
        <f t="shared" si="26"/>
        <v>5</v>
      </c>
      <c r="H86" s="173">
        <f t="shared" si="26"/>
        <v>16</v>
      </c>
      <c r="I86" s="173"/>
    </row>
    <row r="87" spans="1:9" x14ac:dyDescent="0.3">
      <c r="A87" s="185"/>
      <c r="B87" s="188" t="s">
        <v>252</v>
      </c>
      <c r="C87" s="178">
        <f t="shared" si="25"/>
        <v>195</v>
      </c>
      <c r="D87" s="182">
        <f>C87*100/$C$86</f>
        <v>54.016620498614955</v>
      </c>
      <c r="E87" s="178">
        <v>186</v>
      </c>
      <c r="F87" s="178">
        <v>1</v>
      </c>
      <c r="G87" s="178">
        <v>3</v>
      </c>
      <c r="H87" s="178">
        <v>5</v>
      </c>
      <c r="I87" s="178"/>
    </row>
    <row r="88" spans="1:9" x14ac:dyDescent="0.3">
      <c r="A88" s="185"/>
      <c r="B88" s="188" t="s">
        <v>253</v>
      </c>
      <c r="C88" s="178">
        <f t="shared" si="25"/>
        <v>125</v>
      </c>
      <c r="D88" s="182">
        <f>C88*100/$C$86</f>
        <v>34.626038781163437</v>
      </c>
      <c r="E88" s="178">
        <v>125</v>
      </c>
      <c r="F88" s="178"/>
      <c r="G88" s="178"/>
      <c r="H88" s="178" t="s">
        <v>46</v>
      </c>
      <c r="I88" s="178"/>
    </row>
    <row r="89" spans="1:9" x14ac:dyDescent="0.3">
      <c r="A89" s="185"/>
      <c r="B89" s="188" t="s">
        <v>254</v>
      </c>
      <c r="C89" s="178">
        <f t="shared" si="25"/>
        <v>41</v>
      </c>
      <c r="D89" s="182">
        <f>C89*100/$C$86</f>
        <v>11.357340720221607</v>
      </c>
      <c r="E89" s="178">
        <v>28</v>
      </c>
      <c r="F89" s="178"/>
      <c r="G89" s="178">
        <v>2</v>
      </c>
      <c r="H89" s="178">
        <v>11</v>
      </c>
      <c r="I89" s="178"/>
    </row>
    <row r="90" spans="1:9" x14ac:dyDescent="0.3">
      <c r="A90" s="176" t="s">
        <v>70</v>
      </c>
      <c r="B90" s="187" t="s">
        <v>251</v>
      </c>
      <c r="C90" s="179">
        <f t="shared" si="25"/>
        <v>1381</v>
      </c>
      <c r="D90" s="195">
        <v>100</v>
      </c>
      <c r="E90" s="173">
        <f t="shared" ref="E90:H90" si="27">SUM(E91:E93)</f>
        <v>1316</v>
      </c>
      <c r="F90" s="173">
        <f t="shared" si="27"/>
        <v>12</v>
      </c>
      <c r="G90" s="173">
        <f t="shared" si="27"/>
        <v>16</v>
      </c>
      <c r="H90" s="173">
        <f t="shared" si="27"/>
        <v>37</v>
      </c>
      <c r="I90" s="173"/>
    </row>
    <row r="91" spans="1:9" x14ac:dyDescent="0.3">
      <c r="A91" s="185"/>
      <c r="B91" s="188" t="s">
        <v>252</v>
      </c>
      <c r="C91" s="178">
        <f t="shared" si="25"/>
        <v>1078</v>
      </c>
      <c r="D91" s="182">
        <f>C91*100/$C$90</f>
        <v>78.059377262853005</v>
      </c>
      <c r="E91" s="178">
        <v>1055</v>
      </c>
      <c r="F91" s="178">
        <v>5</v>
      </c>
      <c r="G91" s="178">
        <v>9</v>
      </c>
      <c r="H91" s="178">
        <v>9</v>
      </c>
      <c r="I91" s="178"/>
    </row>
    <row r="92" spans="1:9" x14ac:dyDescent="0.3">
      <c r="A92" s="185"/>
      <c r="B92" s="188" t="s">
        <v>253</v>
      </c>
      <c r="C92" s="178">
        <f t="shared" si="25"/>
        <v>163</v>
      </c>
      <c r="D92" s="182">
        <f>C92*100/$C$90</f>
        <v>11.803041274438812</v>
      </c>
      <c r="E92" s="178">
        <v>162</v>
      </c>
      <c r="F92" s="178" t="s">
        <v>46</v>
      </c>
      <c r="G92" s="178" t="s">
        <v>46</v>
      </c>
      <c r="H92" s="178">
        <v>1</v>
      </c>
      <c r="I92" s="178"/>
    </row>
    <row r="93" spans="1:9" x14ac:dyDescent="0.3">
      <c r="A93" s="185"/>
      <c r="B93" s="188" t="s">
        <v>254</v>
      </c>
      <c r="C93" s="178">
        <f t="shared" si="25"/>
        <v>140</v>
      </c>
      <c r="D93" s="182">
        <f>C93*100/$C$90</f>
        <v>10.137581462708182</v>
      </c>
      <c r="E93" s="178">
        <v>99</v>
      </c>
      <c r="F93" s="178">
        <v>7</v>
      </c>
      <c r="G93" s="178">
        <v>7</v>
      </c>
      <c r="H93" s="178">
        <v>27</v>
      </c>
      <c r="I93" s="178"/>
    </row>
    <row r="94" spans="1:9" x14ac:dyDescent="0.3">
      <c r="A94" s="176" t="s">
        <v>71</v>
      </c>
      <c r="B94" s="187" t="s">
        <v>251</v>
      </c>
      <c r="C94" s="179">
        <f t="shared" si="25"/>
        <v>1048</v>
      </c>
      <c r="D94" s="195">
        <v>100</v>
      </c>
      <c r="E94" s="173">
        <f t="shared" ref="E94:H94" si="28">SUM(E95:E97)</f>
        <v>1006</v>
      </c>
      <c r="F94" s="173">
        <f t="shared" si="28"/>
        <v>9</v>
      </c>
      <c r="G94" s="173">
        <f t="shared" si="28"/>
        <v>15</v>
      </c>
      <c r="H94" s="173">
        <f t="shared" si="28"/>
        <v>18</v>
      </c>
      <c r="I94" s="173"/>
    </row>
    <row r="95" spans="1:9" x14ac:dyDescent="0.3">
      <c r="A95" s="185"/>
      <c r="B95" s="188" t="s">
        <v>252</v>
      </c>
      <c r="C95" s="178">
        <f t="shared" si="25"/>
        <v>885</v>
      </c>
      <c r="D95" s="182">
        <f>C95*100/$C$94</f>
        <v>84.446564885496187</v>
      </c>
      <c r="E95" s="178">
        <v>866</v>
      </c>
      <c r="F95" s="178">
        <v>3</v>
      </c>
      <c r="G95" s="178">
        <v>8</v>
      </c>
      <c r="H95" s="178">
        <v>8</v>
      </c>
      <c r="I95" s="178"/>
    </row>
    <row r="96" spans="1:9" x14ac:dyDescent="0.3">
      <c r="A96" s="185"/>
      <c r="B96" s="188" t="s">
        <v>253</v>
      </c>
      <c r="C96" s="178">
        <f t="shared" si="25"/>
        <v>63</v>
      </c>
      <c r="D96" s="182">
        <f t="shared" ref="D96:D97" si="29">C96*100/$C$94</f>
        <v>6.0114503816793894</v>
      </c>
      <c r="E96" s="178">
        <v>61</v>
      </c>
      <c r="F96" s="178"/>
      <c r="G96" s="178">
        <v>1</v>
      </c>
      <c r="H96" s="178">
        <v>1</v>
      </c>
      <c r="I96" s="178"/>
    </row>
    <row r="97" spans="1:9" x14ac:dyDescent="0.3">
      <c r="A97" s="185"/>
      <c r="B97" s="188" t="s">
        <v>254</v>
      </c>
      <c r="C97" s="178">
        <f t="shared" si="25"/>
        <v>100</v>
      </c>
      <c r="D97" s="182">
        <f t="shared" si="29"/>
        <v>9.5419847328244281</v>
      </c>
      <c r="E97" s="178">
        <v>79</v>
      </c>
      <c r="F97" s="178">
        <v>6</v>
      </c>
      <c r="G97" s="178">
        <v>6</v>
      </c>
      <c r="H97" s="178">
        <v>9</v>
      </c>
      <c r="I97" s="178"/>
    </row>
    <row r="98" spans="1:9" x14ac:dyDescent="0.3">
      <c r="A98" s="176" t="s">
        <v>72</v>
      </c>
      <c r="B98" s="187" t="s">
        <v>251</v>
      </c>
      <c r="C98" s="179">
        <f t="shared" si="25"/>
        <v>37</v>
      </c>
      <c r="D98" s="195">
        <v>100</v>
      </c>
      <c r="E98" s="173">
        <f t="shared" ref="E98:H98" si="30">SUM(E99:E101)</f>
        <v>36</v>
      </c>
      <c r="F98" s="173" t="s">
        <v>46</v>
      </c>
      <c r="G98" s="173" t="s">
        <v>46</v>
      </c>
      <c r="H98" s="173">
        <f t="shared" si="30"/>
        <v>1</v>
      </c>
      <c r="I98" s="173" t="s">
        <v>46</v>
      </c>
    </row>
    <row r="99" spans="1:9" x14ac:dyDescent="0.3">
      <c r="A99" s="185"/>
      <c r="B99" s="188" t="s">
        <v>252</v>
      </c>
      <c r="C99" s="178">
        <f t="shared" si="25"/>
        <v>31</v>
      </c>
      <c r="D99" s="182">
        <f>C99*100/$C$98</f>
        <v>83.78378378378379</v>
      </c>
      <c r="E99" s="178">
        <v>31</v>
      </c>
      <c r="F99" s="178" t="s">
        <v>46</v>
      </c>
      <c r="G99" s="178"/>
      <c r="H99" s="178"/>
      <c r="I99" s="178"/>
    </row>
    <row r="100" spans="1:9" x14ac:dyDescent="0.3">
      <c r="A100" s="185"/>
      <c r="B100" s="188" t="s">
        <v>253</v>
      </c>
      <c r="C100" s="178">
        <f t="shared" si="25"/>
        <v>1</v>
      </c>
      <c r="D100" s="182">
        <f>C100*100/$C$98</f>
        <v>2.7027027027027026</v>
      </c>
      <c r="E100" s="178">
        <v>1</v>
      </c>
      <c r="F100" s="178"/>
      <c r="G100" s="178"/>
      <c r="H100" s="178"/>
      <c r="I100" s="178"/>
    </row>
    <row r="101" spans="1:9" x14ac:dyDescent="0.3">
      <c r="A101" s="185"/>
      <c r="B101" s="188" t="s">
        <v>254</v>
      </c>
      <c r="C101" s="178">
        <f t="shared" si="25"/>
        <v>5</v>
      </c>
      <c r="D101" s="182">
        <f>C101*100/$C$98</f>
        <v>13.513513513513514</v>
      </c>
      <c r="E101" s="178">
        <v>4</v>
      </c>
      <c r="F101" s="178"/>
      <c r="G101" s="178"/>
      <c r="H101" s="178">
        <v>1</v>
      </c>
      <c r="I101" s="178"/>
    </row>
    <row r="102" spans="1:9" x14ac:dyDescent="0.3">
      <c r="B102" s="187" t="s">
        <v>251</v>
      </c>
    </row>
    <row r="103" spans="1:9" x14ac:dyDescent="0.3">
      <c r="B103" s="188" t="s">
        <v>252</v>
      </c>
    </row>
    <row r="104" spans="1:9" x14ac:dyDescent="0.3">
      <c r="B104" s="188" t="s">
        <v>253</v>
      </c>
    </row>
    <row r="105" spans="1:9" x14ac:dyDescent="0.3">
      <c r="B105" s="188" t="s">
        <v>254</v>
      </c>
    </row>
  </sheetData>
  <mergeCells count="33">
    <mergeCell ref="A99:A101"/>
    <mergeCell ref="A79:A81"/>
    <mergeCell ref="A83:A85"/>
    <mergeCell ref="A87:A89"/>
    <mergeCell ref="A91:A93"/>
    <mergeCell ref="A95:A97"/>
    <mergeCell ref="A55:A57"/>
    <mergeCell ref="A59:A61"/>
    <mergeCell ref="A63:A65"/>
    <mergeCell ref="A67:A69"/>
    <mergeCell ref="A71:A73"/>
    <mergeCell ref="A42:A45"/>
    <mergeCell ref="A74:A77"/>
    <mergeCell ref="A10:A13"/>
    <mergeCell ref="A7:B9"/>
    <mergeCell ref="C7:D7"/>
    <mergeCell ref="C8:C9"/>
    <mergeCell ref="D8:D9"/>
    <mergeCell ref="A15:A17"/>
    <mergeCell ref="A19:A21"/>
    <mergeCell ref="A23:A25"/>
    <mergeCell ref="A27:A29"/>
    <mergeCell ref="A31:A33"/>
    <mergeCell ref="A35:A37"/>
    <mergeCell ref="A39:A41"/>
    <mergeCell ref="A47:A49"/>
    <mergeCell ref="A51:A53"/>
    <mergeCell ref="E7:I7"/>
    <mergeCell ref="E8:E9"/>
    <mergeCell ref="F8:F9"/>
    <mergeCell ref="G8:G9"/>
    <mergeCell ref="H8:H9"/>
    <mergeCell ref="I8:I9"/>
  </mergeCells>
  <pageMargins left="0.7" right="0.7" top="0.75" bottom="0.75" header="0.3" footer="0.3"/>
  <ignoredErrors>
    <ignoredError sqref="D11:D13 C58 D43:D45" formula="1"/>
    <ignoredError sqref="C27:C29 C35:C37 C39:C41 C78" formulaRange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04218-8B9B-4FAC-9F47-876AE69478D9}">
  <dimension ref="A1:W53"/>
  <sheetViews>
    <sheetView workbookViewId="0"/>
  </sheetViews>
  <sheetFormatPr defaultRowHeight="13.2" x14ac:dyDescent="0.3"/>
  <cols>
    <col min="1" max="1" width="38.109375" style="2" customWidth="1"/>
    <col min="2" max="2" width="11.33203125" style="2" customWidth="1"/>
    <col min="3" max="3" width="10.109375" style="2" bestFit="1" customWidth="1"/>
    <col min="4" max="8" width="8.88671875" style="2"/>
    <col min="9" max="9" width="9.88671875" style="2" customWidth="1"/>
    <col min="10" max="16" width="8.88671875" style="2"/>
    <col min="17" max="17" width="12.6640625" style="2" customWidth="1"/>
    <col min="18" max="18" width="13.33203125" style="2" customWidth="1"/>
    <col min="19" max="16384" width="8.88671875" style="2"/>
  </cols>
  <sheetData>
    <row r="1" spans="1:23" x14ac:dyDescent="0.3">
      <c r="A1" s="1" t="s">
        <v>58</v>
      </c>
      <c r="B1" s="21"/>
      <c r="C1" s="21"/>
      <c r="D1" s="21"/>
      <c r="E1" s="21"/>
      <c r="F1" s="21"/>
      <c r="G1" s="21"/>
      <c r="H1" s="21"/>
      <c r="I1" s="21"/>
    </row>
    <row r="2" spans="1:23" x14ac:dyDescent="0.3">
      <c r="A2" s="3" t="s">
        <v>59</v>
      </c>
      <c r="B2" s="24"/>
      <c r="C2" s="24"/>
      <c r="D2" s="24"/>
      <c r="E2" s="24"/>
      <c r="F2" s="24"/>
      <c r="G2" s="24"/>
      <c r="H2" s="24"/>
      <c r="I2" s="24"/>
    </row>
    <row r="3" spans="1:23" x14ac:dyDescent="0.3">
      <c r="A3" s="25"/>
      <c r="B3" s="25"/>
      <c r="C3" s="25"/>
      <c r="D3" s="25"/>
      <c r="E3" s="25"/>
      <c r="F3" s="25"/>
      <c r="G3" s="25"/>
      <c r="H3" s="25"/>
      <c r="I3" s="25"/>
    </row>
    <row r="4" spans="1:23" x14ac:dyDescent="0.3">
      <c r="A4" s="111" t="s">
        <v>103</v>
      </c>
      <c r="B4" s="197"/>
      <c r="C4" s="70"/>
      <c r="D4" s="197"/>
      <c r="E4" s="197"/>
      <c r="F4" s="197"/>
      <c r="G4" s="113"/>
      <c r="H4" s="113"/>
      <c r="I4" s="113"/>
    </row>
    <row r="5" spans="1:23" x14ac:dyDescent="0.3">
      <c r="A5" s="114" t="s">
        <v>98</v>
      </c>
      <c r="E5" s="23"/>
      <c r="F5" s="23"/>
      <c r="G5" s="23"/>
      <c r="H5" s="23"/>
      <c r="I5" s="23"/>
    </row>
    <row r="6" spans="1:23" x14ac:dyDescent="0.3">
      <c r="A6" s="18"/>
      <c r="B6" s="18"/>
      <c r="C6" s="18"/>
      <c r="D6" s="18"/>
      <c r="E6" s="18"/>
      <c r="F6" s="18"/>
      <c r="G6" s="18"/>
      <c r="H6" s="18"/>
      <c r="I6" s="18"/>
    </row>
    <row r="7" spans="1:23" ht="28.2" customHeight="1" x14ac:dyDescent="0.3">
      <c r="A7" s="50" t="s">
        <v>255</v>
      </c>
      <c r="B7" s="50" t="s">
        <v>245</v>
      </c>
      <c r="C7" s="50"/>
      <c r="D7" s="50" t="s">
        <v>256</v>
      </c>
      <c r="E7" s="50"/>
      <c r="F7" s="50"/>
      <c r="G7" s="50"/>
      <c r="H7" s="50"/>
      <c r="I7" s="50"/>
      <c r="M7" s="111"/>
    </row>
    <row r="8" spans="1:23" x14ac:dyDescent="0.3">
      <c r="A8" s="50"/>
      <c r="B8" s="50" t="s">
        <v>257</v>
      </c>
      <c r="C8" s="50" t="s">
        <v>23</v>
      </c>
      <c r="D8" s="201">
        <v>0</v>
      </c>
      <c r="E8" s="201">
        <v>1</v>
      </c>
      <c r="F8" s="201">
        <v>2</v>
      </c>
      <c r="G8" s="201">
        <v>3</v>
      </c>
      <c r="H8" s="201">
        <v>4</v>
      </c>
      <c r="I8" s="184" t="s">
        <v>258</v>
      </c>
      <c r="M8" s="112"/>
    </row>
    <row r="9" spans="1:23" ht="34.5" customHeight="1" x14ac:dyDescent="0.3">
      <c r="A9" s="50"/>
      <c r="B9" s="50"/>
      <c r="C9" s="50"/>
      <c r="D9" s="201"/>
      <c r="E9" s="201"/>
      <c r="F9" s="201"/>
      <c r="G9" s="201"/>
      <c r="H9" s="201"/>
      <c r="I9" s="184"/>
      <c r="M9" s="113"/>
    </row>
    <row r="10" spans="1:23" ht="38.4" customHeight="1" x14ac:dyDescent="0.3">
      <c r="A10" s="59" t="s">
        <v>145</v>
      </c>
      <c r="B10" s="165">
        <f>B11+B12+B13+B14+B15+B16+B17+B18+B19+B20+B21+B22+B23</f>
        <v>11989</v>
      </c>
      <c r="C10" s="199">
        <v>100</v>
      </c>
      <c r="D10" s="165">
        <f>SUM(D11:D23)</f>
        <v>3475</v>
      </c>
      <c r="E10" s="165">
        <f t="shared" ref="E10:I10" si="0">SUM(E11:E23)</f>
        <v>2827</v>
      </c>
      <c r="F10" s="165">
        <f t="shared" si="0"/>
        <v>3387</v>
      </c>
      <c r="G10" s="165">
        <f t="shared" si="0"/>
        <v>1465</v>
      </c>
      <c r="H10" s="165">
        <f t="shared" si="0"/>
        <v>516</v>
      </c>
      <c r="I10" s="165">
        <f t="shared" si="0"/>
        <v>319</v>
      </c>
      <c r="M10" s="112"/>
    </row>
    <row r="11" spans="1:23" x14ac:dyDescent="0.3">
      <c r="A11" s="170">
        <v>0</v>
      </c>
      <c r="B11" s="14">
        <f>SUM(D11:I11)</f>
        <v>6989</v>
      </c>
      <c r="C11" s="175">
        <f t="shared" ref="C11:C23" si="1">B11*100/$B$10</f>
        <v>58.295103845191427</v>
      </c>
      <c r="D11" s="14">
        <v>2759</v>
      </c>
      <c r="E11" s="14">
        <v>1733</v>
      </c>
      <c r="F11" s="14">
        <v>1695</v>
      </c>
      <c r="G11" s="14">
        <v>601</v>
      </c>
      <c r="H11" s="14">
        <v>135</v>
      </c>
      <c r="I11" s="14">
        <v>66</v>
      </c>
      <c r="M11" s="112"/>
    </row>
    <row r="12" spans="1:23" x14ac:dyDescent="0.3">
      <c r="A12" s="82">
        <v>1</v>
      </c>
      <c r="B12" s="14">
        <f t="shared" ref="B12:B22" si="2">SUM(D12:I12)</f>
        <v>2580</v>
      </c>
      <c r="C12" s="175">
        <f t="shared" si="1"/>
        <v>21.519726415881223</v>
      </c>
      <c r="D12" s="14">
        <v>449</v>
      </c>
      <c r="E12" s="14">
        <v>667</v>
      </c>
      <c r="F12" s="14">
        <v>911</v>
      </c>
      <c r="G12" s="14">
        <v>360</v>
      </c>
      <c r="H12" s="14">
        <v>125</v>
      </c>
      <c r="I12" s="14">
        <v>68</v>
      </c>
      <c r="N12" s="113"/>
      <c r="P12" s="113"/>
      <c r="Q12" s="113"/>
      <c r="R12" s="113"/>
      <c r="S12" s="113"/>
      <c r="T12" s="113"/>
      <c r="U12" s="113"/>
      <c r="V12" s="113"/>
      <c r="W12" s="113"/>
    </row>
    <row r="13" spans="1:23" x14ac:dyDescent="0.3">
      <c r="A13" s="82">
        <v>2</v>
      </c>
      <c r="B13" s="14">
        <f t="shared" si="2"/>
        <v>1367</v>
      </c>
      <c r="C13" s="175">
        <f t="shared" si="1"/>
        <v>11.402118608724665</v>
      </c>
      <c r="D13" s="14">
        <v>180</v>
      </c>
      <c r="E13" s="14">
        <v>275</v>
      </c>
      <c r="F13" s="14">
        <v>489</v>
      </c>
      <c r="G13" s="14">
        <v>238</v>
      </c>
      <c r="H13" s="14">
        <v>119</v>
      </c>
      <c r="I13" s="14">
        <v>66</v>
      </c>
      <c r="N13" s="113"/>
      <c r="P13" s="113"/>
      <c r="Q13" s="113"/>
      <c r="R13" s="113"/>
      <c r="S13" s="113"/>
      <c r="T13" s="113"/>
      <c r="U13" s="113"/>
      <c r="V13" s="113"/>
      <c r="W13" s="113"/>
    </row>
    <row r="14" spans="1:23" x14ac:dyDescent="0.3">
      <c r="A14" s="82">
        <v>3</v>
      </c>
      <c r="B14" s="14">
        <f t="shared" si="2"/>
        <v>429</v>
      </c>
      <c r="C14" s="175">
        <f t="shared" si="1"/>
        <v>3.5782800900825755</v>
      </c>
      <c r="D14" s="14">
        <v>33</v>
      </c>
      <c r="E14" s="14">
        <v>73</v>
      </c>
      <c r="F14" s="14">
        <v>130</v>
      </c>
      <c r="G14" s="14">
        <v>115</v>
      </c>
      <c r="H14" s="14">
        <v>48</v>
      </c>
      <c r="I14" s="14">
        <v>30</v>
      </c>
      <c r="N14" s="113"/>
      <c r="P14" s="113"/>
      <c r="Q14" s="113"/>
      <c r="R14" s="113"/>
      <c r="S14" s="113"/>
    </row>
    <row r="15" spans="1:23" x14ac:dyDescent="0.3">
      <c r="A15" s="82">
        <v>4</v>
      </c>
      <c r="B15" s="14">
        <f t="shared" si="2"/>
        <v>323</v>
      </c>
      <c r="C15" s="175">
        <f t="shared" si="1"/>
        <v>2.6941362916006337</v>
      </c>
      <c r="D15" s="14">
        <v>35</v>
      </c>
      <c r="E15" s="14">
        <v>51</v>
      </c>
      <c r="F15" s="14">
        <v>96</v>
      </c>
      <c r="G15" s="14">
        <v>73</v>
      </c>
      <c r="H15" s="14">
        <v>41</v>
      </c>
      <c r="I15" s="14">
        <v>27</v>
      </c>
    </row>
    <row r="16" spans="1:23" x14ac:dyDescent="0.3">
      <c r="A16" s="82">
        <v>5</v>
      </c>
      <c r="B16" s="14">
        <f t="shared" si="2"/>
        <v>118</v>
      </c>
      <c r="C16" s="175">
        <f t="shared" si="1"/>
        <v>0.98423554925348233</v>
      </c>
      <c r="D16" s="14">
        <v>5</v>
      </c>
      <c r="E16" s="14">
        <v>5</v>
      </c>
      <c r="F16" s="14">
        <v>27</v>
      </c>
      <c r="G16" s="14">
        <v>32</v>
      </c>
      <c r="H16" s="14">
        <v>22</v>
      </c>
      <c r="I16" s="14">
        <v>27</v>
      </c>
    </row>
    <row r="17" spans="1:9" x14ac:dyDescent="0.3">
      <c r="A17" s="82">
        <v>6</v>
      </c>
      <c r="B17" s="14">
        <f t="shared" si="2"/>
        <v>99</v>
      </c>
      <c r="C17" s="175">
        <f t="shared" si="1"/>
        <v>0.82575694386520981</v>
      </c>
      <c r="D17" s="14">
        <v>9</v>
      </c>
      <c r="E17" s="14">
        <v>16</v>
      </c>
      <c r="F17" s="14">
        <v>24</v>
      </c>
      <c r="G17" s="14">
        <v>21</v>
      </c>
      <c r="H17" s="14">
        <v>11</v>
      </c>
      <c r="I17" s="14">
        <v>18</v>
      </c>
    </row>
    <row r="18" spans="1:9" x14ac:dyDescent="0.3">
      <c r="A18" s="82">
        <v>7</v>
      </c>
      <c r="B18" s="14">
        <f t="shared" si="2"/>
        <v>23</v>
      </c>
      <c r="C18" s="175">
        <f t="shared" si="1"/>
        <v>0.19184252231211943</v>
      </c>
      <c r="D18" s="14">
        <v>1</v>
      </c>
      <c r="E18" s="14">
        <v>3</v>
      </c>
      <c r="F18" s="14">
        <v>8</v>
      </c>
      <c r="G18" s="14">
        <v>5</v>
      </c>
      <c r="H18" s="14">
        <v>2</v>
      </c>
      <c r="I18" s="14">
        <v>4</v>
      </c>
    </row>
    <row r="19" spans="1:9" x14ac:dyDescent="0.3">
      <c r="A19" s="82">
        <v>8</v>
      </c>
      <c r="B19" s="14">
        <f t="shared" si="2"/>
        <v>29</v>
      </c>
      <c r="C19" s="175">
        <f t="shared" si="1"/>
        <v>0.24188839769788972</v>
      </c>
      <c r="D19" s="15">
        <v>1</v>
      </c>
      <c r="E19" s="15">
        <v>1</v>
      </c>
      <c r="F19" s="15">
        <v>4</v>
      </c>
      <c r="G19" s="15">
        <v>9</v>
      </c>
      <c r="H19" s="15">
        <v>5</v>
      </c>
      <c r="I19" s="15">
        <v>9</v>
      </c>
    </row>
    <row r="20" spans="1:9" x14ac:dyDescent="0.3">
      <c r="A20" s="82">
        <v>9</v>
      </c>
      <c r="B20" s="14">
        <f t="shared" si="2"/>
        <v>5</v>
      </c>
      <c r="C20" s="175">
        <f t="shared" si="1"/>
        <v>4.1704896154808574E-2</v>
      </c>
      <c r="D20" s="15"/>
      <c r="E20" s="15">
        <v>1</v>
      </c>
      <c r="F20" s="15" t="s">
        <v>46</v>
      </c>
      <c r="G20" s="15">
        <v>2</v>
      </c>
      <c r="H20" s="15" t="s">
        <v>46</v>
      </c>
      <c r="I20" s="15">
        <v>2</v>
      </c>
    </row>
    <row r="21" spans="1:9" x14ac:dyDescent="0.3">
      <c r="A21" s="82">
        <v>10</v>
      </c>
      <c r="B21" s="14">
        <f t="shared" si="2"/>
        <v>12</v>
      </c>
      <c r="C21" s="175">
        <f t="shared" si="1"/>
        <v>0.10009175077154057</v>
      </c>
      <c r="D21" s="15" t="s">
        <v>46</v>
      </c>
      <c r="E21" s="15"/>
      <c r="F21" s="15">
        <v>1</v>
      </c>
      <c r="G21" s="15">
        <v>6</v>
      </c>
      <c r="H21" s="15">
        <v>4</v>
      </c>
      <c r="I21" s="15">
        <v>1</v>
      </c>
    </row>
    <row r="22" spans="1:9" x14ac:dyDescent="0.3">
      <c r="A22" s="82">
        <v>11</v>
      </c>
      <c r="B22" s="14">
        <f t="shared" si="2"/>
        <v>4</v>
      </c>
      <c r="C22" s="175">
        <f t="shared" si="1"/>
        <v>3.3363916923846861E-2</v>
      </c>
      <c r="D22" s="15">
        <v>2</v>
      </c>
      <c r="E22" s="15">
        <v>1</v>
      </c>
      <c r="F22" s="15"/>
      <c r="G22" s="15" t="s">
        <v>46</v>
      </c>
      <c r="H22" s="15">
        <v>1</v>
      </c>
      <c r="I22" s="15"/>
    </row>
    <row r="23" spans="1:9" x14ac:dyDescent="0.3">
      <c r="A23" s="200" t="s">
        <v>259</v>
      </c>
      <c r="B23" s="14">
        <f t="shared" ref="B23" si="3">SUM(D23:I23)</f>
        <v>11</v>
      </c>
      <c r="C23" s="175">
        <f t="shared" si="1"/>
        <v>9.1750771540578868E-2</v>
      </c>
      <c r="D23" s="15">
        <v>1</v>
      </c>
      <c r="E23" s="15">
        <v>1</v>
      </c>
      <c r="F23" s="15">
        <v>2</v>
      </c>
      <c r="G23" s="15">
        <v>3</v>
      </c>
      <c r="H23" s="15">
        <v>3</v>
      </c>
      <c r="I23" s="15">
        <v>1</v>
      </c>
    </row>
    <row r="24" spans="1:9" ht="26.4" x14ac:dyDescent="0.3">
      <c r="A24" s="85" t="s">
        <v>165</v>
      </c>
      <c r="B24" s="168">
        <f>SUM(B25:B37)</f>
        <v>6436</v>
      </c>
      <c r="C24" s="169">
        <v>100</v>
      </c>
      <c r="D24" s="168">
        <f t="shared" ref="D24:I24" si="4">SUM(D25:D37)</f>
        <v>2176</v>
      </c>
      <c r="E24" s="168">
        <f t="shared" si="4"/>
        <v>1506</v>
      </c>
      <c r="F24" s="168">
        <f t="shared" si="4"/>
        <v>1632</v>
      </c>
      <c r="G24" s="168">
        <f t="shared" si="4"/>
        <v>697</v>
      </c>
      <c r="H24" s="168">
        <f t="shared" si="4"/>
        <v>239</v>
      </c>
      <c r="I24" s="168">
        <f t="shared" si="4"/>
        <v>186</v>
      </c>
    </row>
    <row r="25" spans="1:9" x14ac:dyDescent="0.3">
      <c r="A25" s="170">
        <v>0</v>
      </c>
      <c r="B25" s="14">
        <f>SUM(D25:I25)</f>
        <v>3810</v>
      </c>
      <c r="C25" s="175">
        <f t="shared" ref="C25:C37" si="5">B25*100/$B$24</f>
        <v>59.198259788688624</v>
      </c>
      <c r="D25" s="14">
        <v>1711</v>
      </c>
      <c r="E25" s="14">
        <v>892</v>
      </c>
      <c r="F25" s="14">
        <v>811</v>
      </c>
      <c r="G25" s="14">
        <v>284</v>
      </c>
      <c r="H25" s="14">
        <v>66</v>
      </c>
      <c r="I25" s="14">
        <v>46</v>
      </c>
    </row>
    <row r="26" spans="1:9" x14ac:dyDescent="0.3">
      <c r="A26" s="82">
        <v>1</v>
      </c>
      <c r="B26" s="14">
        <f t="shared" ref="B26:B36" si="6">SUM(D26:I26)</f>
        <v>1423</v>
      </c>
      <c r="C26" s="175">
        <f t="shared" si="5"/>
        <v>22.110006215040396</v>
      </c>
      <c r="D26" s="14">
        <v>307</v>
      </c>
      <c r="E26" s="14">
        <v>385</v>
      </c>
      <c r="F26" s="14">
        <v>439</v>
      </c>
      <c r="G26" s="14">
        <v>188</v>
      </c>
      <c r="H26" s="14">
        <v>62</v>
      </c>
      <c r="I26" s="14">
        <v>42</v>
      </c>
    </row>
    <row r="27" spans="1:9" x14ac:dyDescent="0.3">
      <c r="A27" s="82">
        <v>2</v>
      </c>
      <c r="B27" s="14">
        <f t="shared" si="6"/>
        <v>707</v>
      </c>
      <c r="C27" s="175">
        <f t="shared" si="5"/>
        <v>10.98508390304537</v>
      </c>
      <c r="D27" s="14">
        <v>110</v>
      </c>
      <c r="E27" s="14">
        <v>143</v>
      </c>
      <c r="F27" s="14">
        <v>251</v>
      </c>
      <c r="G27" s="14">
        <v>115</v>
      </c>
      <c r="H27" s="14">
        <v>50</v>
      </c>
      <c r="I27" s="14">
        <v>38</v>
      </c>
    </row>
    <row r="28" spans="1:9" x14ac:dyDescent="0.3">
      <c r="A28" s="82">
        <v>3</v>
      </c>
      <c r="B28" s="14">
        <f t="shared" si="6"/>
        <v>218</v>
      </c>
      <c r="C28" s="175">
        <f t="shared" si="5"/>
        <v>3.3871970167806089</v>
      </c>
      <c r="D28" s="14">
        <v>21</v>
      </c>
      <c r="E28" s="14">
        <v>42</v>
      </c>
      <c r="F28" s="14">
        <v>62</v>
      </c>
      <c r="G28" s="14">
        <v>50</v>
      </c>
      <c r="H28" s="14">
        <v>26</v>
      </c>
      <c r="I28" s="14">
        <v>17</v>
      </c>
    </row>
    <row r="29" spans="1:9" x14ac:dyDescent="0.3">
      <c r="A29" s="82">
        <v>4</v>
      </c>
      <c r="B29" s="14">
        <f t="shared" si="6"/>
        <v>149</v>
      </c>
      <c r="C29" s="175">
        <f t="shared" si="5"/>
        <v>2.3151025481665632</v>
      </c>
      <c r="D29" s="14">
        <v>16</v>
      </c>
      <c r="E29" s="14">
        <v>28</v>
      </c>
      <c r="F29" s="14">
        <v>42</v>
      </c>
      <c r="G29" s="14">
        <v>32</v>
      </c>
      <c r="H29" s="14">
        <v>16</v>
      </c>
      <c r="I29" s="14">
        <v>15</v>
      </c>
    </row>
    <row r="30" spans="1:9" x14ac:dyDescent="0.3">
      <c r="A30" s="82">
        <v>5</v>
      </c>
      <c r="B30" s="14">
        <f t="shared" si="6"/>
        <v>48</v>
      </c>
      <c r="C30" s="175">
        <f t="shared" si="5"/>
        <v>0.74580484773151023</v>
      </c>
      <c r="D30" s="14">
        <v>3</v>
      </c>
      <c r="E30" s="14">
        <v>4</v>
      </c>
      <c r="F30" s="14">
        <v>10</v>
      </c>
      <c r="G30" s="14">
        <v>8</v>
      </c>
      <c r="H30" s="14">
        <v>7</v>
      </c>
      <c r="I30" s="14">
        <v>16</v>
      </c>
    </row>
    <row r="31" spans="1:9" x14ac:dyDescent="0.3">
      <c r="A31" s="82">
        <v>6</v>
      </c>
      <c r="B31" s="14">
        <f t="shared" si="6"/>
        <v>50</v>
      </c>
      <c r="C31" s="175">
        <f t="shared" si="5"/>
        <v>0.77688004972032321</v>
      </c>
      <c r="D31" s="14">
        <v>5</v>
      </c>
      <c r="E31" s="14">
        <v>7</v>
      </c>
      <c r="F31" s="14">
        <v>12</v>
      </c>
      <c r="G31" s="14">
        <v>11</v>
      </c>
      <c r="H31" s="14">
        <v>7</v>
      </c>
      <c r="I31" s="14">
        <v>8</v>
      </c>
    </row>
    <row r="32" spans="1:9" x14ac:dyDescent="0.3">
      <c r="A32" s="82">
        <v>7</v>
      </c>
      <c r="B32" s="14">
        <f t="shared" si="6"/>
        <v>9</v>
      </c>
      <c r="C32" s="175">
        <f t="shared" si="5"/>
        <v>0.13983840894965818</v>
      </c>
      <c r="D32" s="14">
        <v>1</v>
      </c>
      <c r="E32" s="14">
        <v>2</v>
      </c>
      <c r="F32" s="14">
        <v>2</v>
      </c>
      <c r="G32" s="14">
        <v>2</v>
      </c>
      <c r="H32" s="14">
        <v>2</v>
      </c>
      <c r="I32" s="14">
        <v>0</v>
      </c>
    </row>
    <row r="33" spans="1:9" x14ac:dyDescent="0.3">
      <c r="A33" s="82">
        <v>8</v>
      </c>
      <c r="B33" s="14">
        <f t="shared" si="6"/>
        <v>9</v>
      </c>
      <c r="C33" s="175">
        <f t="shared" si="5"/>
        <v>0.13983840894965818</v>
      </c>
      <c r="D33" s="15"/>
      <c r="E33" s="15">
        <v>1</v>
      </c>
      <c r="F33" s="15">
        <v>1</v>
      </c>
      <c r="G33" s="15">
        <v>2</v>
      </c>
      <c r="H33" s="15">
        <v>2</v>
      </c>
      <c r="I33" s="15">
        <v>3</v>
      </c>
    </row>
    <row r="34" spans="1:9" x14ac:dyDescent="0.3">
      <c r="A34" s="82">
        <v>9</v>
      </c>
      <c r="B34" s="14">
        <f t="shared" si="6"/>
        <v>1</v>
      </c>
      <c r="C34" s="175">
        <f t="shared" si="5"/>
        <v>1.5537600994406464E-2</v>
      </c>
      <c r="D34" s="15"/>
      <c r="E34" s="15">
        <v>1</v>
      </c>
      <c r="F34" s="15"/>
      <c r="G34" s="15" t="s">
        <v>46</v>
      </c>
      <c r="H34" s="15" t="s">
        <v>46</v>
      </c>
      <c r="I34" s="15" t="s">
        <v>46</v>
      </c>
    </row>
    <row r="35" spans="1:9" x14ac:dyDescent="0.3">
      <c r="A35" s="82">
        <v>10</v>
      </c>
      <c r="B35" s="14">
        <f t="shared" si="6"/>
        <v>6</v>
      </c>
      <c r="C35" s="175">
        <f t="shared" si="5"/>
        <v>9.3225605966438779E-2</v>
      </c>
      <c r="D35" s="15"/>
      <c r="E35" s="15"/>
      <c r="F35" s="15" t="s">
        <v>46</v>
      </c>
      <c r="G35" s="15">
        <v>4</v>
      </c>
      <c r="H35" s="15">
        <v>1</v>
      </c>
      <c r="I35" s="15">
        <v>1</v>
      </c>
    </row>
    <row r="36" spans="1:9" x14ac:dyDescent="0.3">
      <c r="A36" s="82">
        <v>11</v>
      </c>
      <c r="B36" s="14">
        <f t="shared" si="6"/>
        <v>3</v>
      </c>
      <c r="C36" s="175">
        <f t="shared" si="5"/>
        <v>4.661280298321939E-2</v>
      </c>
      <c r="D36" s="15">
        <v>2</v>
      </c>
      <c r="E36" s="15">
        <v>1</v>
      </c>
      <c r="F36" s="15"/>
      <c r="G36" s="15" t="s">
        <v>46</v>
      </c>
      <c r="H36" s="15"/>
      <c r="I36" s="15" t="s">
        <v>46</v>
      </c>
    </row>
    <row r="37" spans="1:9" x14ac:dyDescent="0.3">
      <c r="A37" s="200" t="s">
        <v>259</v>
      </c>
      <c r="B37" s="14">
        <f t="shared" ref="B37" si="7">SUM(D37:I37)</f>
        <v>3</v>
      </c>
      <c r="C37" s="175">
        <f t="shared" si="5"/>
        <v>4.661280298321939E-2</v>
      </c>
      <c r="D37" s="15"/>
      <c r="E37" s="15"/>
      <c r="F37" s="15">
        <v>2</v>
      </c>
      <c r="G37" s="15">
        <v>1</v>
      </c>
      <c r="H37" s="15"/>
      <c r="I37" s="15" t="s">
        <v>46</v>
      </c>
    </row>
    <row r="38" spans="1:9" ht="26.4" x14ac:dyDescent="0.3">
      <c r="A38" s="59" t="s">
        <v>189</v>
      </c>
      <c r="B38" s="165">
        <f>SUM(B39:B51)</f>
        <v>5553</v>
      </c>
      <c r="C38" s="169">
        <v>100</v>
      </c>
      <c r="D38" s="165">
        <f t="shared" ref="D38:I38" si="8">SUM(D39:D51)</f>
        <v>1299</v>
      </c>
      <c r="E38" s="165">
        <f t="shared" si="8"/>
        <v>1321</v>
      </c>
      <c r="F38" s="165">
        <f t="shared" si="8"/>
        <v>1755</v>
      </c>
      <c r="G38" s="165">
        <f t="shared" si="8"/>
        <v>768</v>
      </c>
      <c r="H38" s="165">
        <f t="shared" si="8"/>
        <v>277</v>
      </c>
      <c r="I38" s="165">
        <f t="shared" si="8"/>
        <v>133</v>
      </c>
    </row>
    <row r="39" spans="1:9" x14ac:dyDescent="0.3">
      <c r="A39" s="170">
        <v>0</v>
      </c>
      <c r="B39" s="14">
        <f>SUM(D39:I39)</f>
        <v>3179</v>
      </c>
      <c r="C39" s="175">
        <f t="shared" ref="C39:C51" si="9">B39*100/$B$38</f>
        <v>57.248334233747521</v>
      </c>
      <c r="D39" s="14">
        <v>1048</v>
      </c>
      <c r="E39" s="14">
        <v>841</v>
      </c>
      <c r="F39" s="14">
        <v>884</v>
      </c>
      <c r="G39" s="14">
        <v>317</v>
      </c>
      <c r="H39" s="14">
        <v>69</v>
      </c>
      <c r="I39" s="14">
        <v>20</v>
      </c>
    </row>
    <row r="40" spans="1:9" x14ac:dyDescent="0.3">
      <c r="A40" s="82">
        <v>1</v>
      </c>
      <c r="B40" s="14">
        <f t="shared" ref="B40:B51" si="10">SUM(D40:I40)</f>
        <v>1157</v>
      </c>
      <c r="C40" s="175">
        <f t="shared" si="9"/>
        <v>20.835584368809652</v>
      </c>
      <c r="D40" s="14">
        <v>142</v>
      </c>
      <c r="E40" s="14">
        <v>282</v>
      </c>
      <c r="F40" s="14">
        <v>472</v>
      </c>
      <c r="G40" s="14">
        <v>172</v>
      </c>
      <c r="H40" s="14">
        <v>63</v>
      </c>
      <c r="I40" s="14">
        <v>26</v>
      </c>
    </row>
    <row r="41" spans="1:9" x14ac:dyDescent="0.3">
      <c r="A41" s="82">
        <v>2</v>
      </c>
      <c r="B41" s="14">
        <f t="shared" si="10"/>
        <v>660</v>
      </c>
      <c r="C41" s="175">
        <f t="shared" si="9"/>
        <v>11.885467314964885</v>
      </c>
      <c r="D41" s="14">
        <v>70</v>
      </c>
      <c r="E41" s="14">
        <v>132</v>
      </c>
      <c r="F41" s="14">
        <v>238</v>
      </c>
      <c r="G41" s="14">
        <v>123</v>
      </c>
      <c r="H41" s="14">
        <v>69</v>
      </c>
      <c r="I41" s="14">
        <v>28</v>
      </c>
    </row>
    <row r="42" spans="1:9" x14ac:dyDescent="0.3">
      <c r="A42" s="82">
        <v>3</v>
      </c>
      <c r="B42" s="14">
        <f t="shared" si="10"/>
        <v>211</v>
      </c>
      <c r="C42" s="175">
        <f t="shared" si="9"/>
        <v>3.7997478840266523</v>
      </c>
      <c r="D42" s="14">
        <v>12</v>
      </c>
      <c r="E42" s="14">
        <v>31</v>
      </c>
      <c r="F42" s="14">
        <v>68</v>
      </c>
      <c r="G42" s="14">
        <v>65</v>
      </c>
      <c r="H42" s="14">
        <v>22</v>
      </c>
      <c r="I42" s="14">
        <v>13</v>
      </c>
    </row>
    <row r="43" spans="1:9" x14ac:dyDescent="0.3">
      <c r="A43" s="82">
        <v>4</v>
      </c>
      <c r="B43" s="14">
        <f t="shared" si="10"/>
        <v>174</v>
      </c>
      <c r="C43" s="175">
        <f t="shared" si="9"/>
        <v>3.1334413830361965</v>
      </c>
      <c r="D43" s="14">
        <v>19</v>
      </c>
      <c r="E43" s="14">
        <v>23</v>
      </c>
      <c r="F43" s="14">
        <v>54</v>
      </c>
      <c r="G43" s="14">
        <v>41</v>
      </c>
      <c r="H43" s="14">
        <v>25</v>
      </c>
      <c r="I43" s="14">
        <v>12</v>
      </c>
    </row>
    <row r="44" spans="1:9" x14ac:dyDescent="0.3">
      <c r="A44" s="82">
        <v>5</v>
      </c>
      <c r="B44" s="14">
        <f t="shared" si="10"/>
        <v>70</v>
      </c>
      <c r="C44" s="175">
        <f t="shared" si="9"/>
        <v>1.2605798667386998</v>
      </c>
      <c r="D44" s="14">
        <v>2</v>
      </c>
      <c r="E44" s="14">
        <v>1</v>
      </c>
      <c r="F44" s="14">
        <v>17</v>
      </c>
      <c r="G44" s="14">
        <v>24</v>
      </c>
      <c r="H44" s="14">
        <v>15</v>
      </c>
      <c r="I44" s="14">
        <v>11</v>
      </c>
    </row>
    <row r="45" spans="1:9" x14ac:dyDescent="0.3">
      <c r="A45" s="82">
        <v>6</v>
      </c>
      <c r="B45" s="14">
        <f t="shared" si="10"/>
        <v>49</v>
      </c>
      <c r="C45" s="175">
        <f t="shared" si="9"/>
        <v>0.88240590671708985</v>
      </c>
      <c r="D45" s="14">
        <v>4</v>
      </c>
      <c r="E45" s="14">
        <v>9</v>
      </c>
      <c r="F45" s="14">
        <v>12</v>
      </c>
      <c r="G45" s="14">
        <v>10</v>
      </c>
      <c r="H45" s="14">
        <v>4</v>
      </c>
      <c r="I45" s="14">
        <v>10</v>
      </c>
    </row>
    <row r="46" spans="1:9" x14ac:dyDescent="0.3">
      <c r="A46" s="82">
        <v>7</v>
      </c>
      <c r="B46" s="14">
        <f t="shared" si="10"/>
        <v>14</v>
      </c>
      <c r="C46" s="175">
        <f t="shared" si="9"/>
        <v>0.25211597334773994</v>
      </c>
      <c r="D46" s="14" t="s">
        <v>46</v>
      </c>
      <c r="E46" s="14">
        <v>1</v>
      </c>
      <c r="F46" s="14">
        <v>6</v>
      </c>
      <c r="G46" s="14">
        <v>3</v>
      </c>
      <c r="H46" s="14" t="s">
        <v>46</v>
      </c>
      <c r="I46" s="14">
        <v>4</v>
      </c>
    </row>
    <row r="47" spans="1:9" x14ac:dyDescent="0.3">
      <c r="A47" s="82">
        <v>8</v>
      </c>
      <c r="B47" s="14">
        <f t="shared" si="10"/>
        <v>20</v>
      </c>
      <c r="C47" s="175">
        <f t="shared" si="9"/>
        <v>0.36016567621105711</v>
      </c>
      <c r="D47" s="15">
        <v>1</v>
      </c>
      <c r="E47" s="15"/>
      <c r="F47" s="15">
        <v>3</v>
      </c>
      <c r="G47" s="15">
        <v>7</v>
      </c>
      <c r="H47" s="15">
        <v>3</v>
      </c>
      <c r="I47" s="15">
        <v>6</v>
      </c>
    </row>
    <row r="48" spans="1:9" x14ac:dyDescent="0.3">
      <c r="A48" s="82">
        <v>9</v>
      </c>
      <c r="B48" s="14">
        <f t="shared" si="10"/>
        <v>4</v>
      </c>
      <c r="C48" s="175">
        <f t="shared" si="9"/>
        <v>7.2033135242211416E-2</v>
      </c>
      <c r="D48" s="15"/>
      <c r="E48" s="15"/>
      <c r="F48" s="15" t="s">
        <v>46</v>
      </c>
      <c r="G48" s="15">
        <v>2</v>
      </c>
      <c r="H48" s="15"/>
      <c r="I48" s="15">
        <v>2</v>
      </c>
    </row>
    <row r="49" spans="1:9" x14ac:dyDescent="0.3">
      <c r="A49" s="82">
        <v>10</v>
      </c>
      <c r="B49" s="14">
        <f t="shared" si="10"/>
        <v>6</v>
      </c>
      <c r="C49" s="175">
        <f t="shared" si="9"/>
        <v>0.10804970286331712</v>
      </c>
      <c r="D49" s="15" t="s">
        <v>46</v>
      </c>
      <c r="E49" s="15"/>
      <c r="F49" s="15">
        <v>1</v>
      </c>
      <c r="G49" s="15">
        <v>2</v>
      </c>
      <c r="H49" s="15">
        <v>3</v>
      </c>
      <c r="I49" s="15" t="s">
        <v>46</v>
      </c>
    </row>
    <row r="50" spans="1:9" x14ac:dyDescent="0.3">
      <c r="A50" s="82">
        <v>11</v>
      </c>
      <c r="B50" s="14">
        <f t="shared" si="10"/>
        <v>1</v>
      </c>
      <c r="C50" s="175">
        <f t="shared" si="9"/>
        <v>1.8008283810552854E-2</v>
      </c>
      <c r="D50" s="15" t="s">
        <v>46</v>
      </c>
      <c r="E50" s="15"/>
      <c r="F50" s="15"/>
      <c r="G50" s="15"/>
      <c r="H50" s="15">
        <v>1</v>
      </c>
      <c r="I50" s="15"/>
    </row>
    <row r="51" spans="1:9" x14ac:dyDescent="0.3">
      <c r="A51" s="200" t="s">
        <v>259</v>
      </c>
      <c r="B51" s="14">
        <f t="shared" si="10"/>
        <v>8</v>
      </c>
      <c r="C51" s="175">
        <f t="shared" si="9"/>
        <v>0.14406627048442283</v>
      </c>
      <c r="D51" s="15">
        <v>1</v>
      </c>
      <c r="E51" s="15">
        <v>1</v>
      </c>
      <c r="F51" s="15"/>
      <c r="G51" s="15">
        <v>2</v>
      </c>
      <c r="H51" s="15">
        <v>3</v>
      </c>
      <c r="I51" s="15">
        <v>1</v>
      </c>
    </row>
    <row r="52" spans="1:9" x14ac:dyDescent="0.3">
      <c r="A52" s="15"/>
      <c r="B52" s="15"/>
      <c r="C52" s="15"/>
      <c r="D52" s="15"/>
      <c r="E52" s="15"/>
      <c r="F52" s="15"/>
      <c r="G52" s="15"/>
      <c r="H52" s="15"/>
      <c r="I52" s="15"/>
    </row>
    <row r="53" spans="1:9" x14ac:dyDescent="0.3">
      <c r="A53" s="15"/>
      <c r="B53" s="15"/>
      <c r="C53" s="15"/>
      <c r="D53" s="15"/>
      <c r="E53" s="15"/>
      <c r="F53" s="15"/>
      <c r="G53" s="15"/>
      <c r="H53" s="15"/>
      <c r="I53" s="15"/>
    </row>
  </sheetData>
  <mergeCells count="11">
    <mergeCell ref="I8:I9"/>
    <mergeCell ref="A7:A9"/>
    <mergeCell ref="B7:C7"/>
    <mergeCell ref="D7:I7"/>
    <mergeCell ref="B8:B9"/>
    <mergeCell ref="C8:C9"/>
    <mergeCell ref="D8:D9"/>
    <mergeCell ref="E8:E9"/>
    <mergeCell ref="F8:F9"/>
    <mergeCell ref="G8:G9"/>
    <mergeCell ref="H8:H9"/>
  </mergeCells>
  <pageMargins left="0.7" right="0.7" top="0.75" bottom="0.75" header="0.3" footer="0.3"/>
  <ignoredErrors>
    <ignoredError sqref="B11:B22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A09E5-58C0-4A43-B11B-7A1D23C5277D}">
  <dimension ref="A1:AA52"/>
  <sheetViews>
    <sheetView workbookViewId="0"/>
  </sheetViews>
  <sheetFormatPr defaultRowHeight="13.2" x14ac:dyDescent="0.3"/>
  <cols>
    <col min="1" max="1" width="33.5546875" style="2" customWidth="1"/>
    <col min="2" max="2" width="13.5546875" style="2" customWidth="1"/>
    <col min="3" max="3" width="7.6640625" style="2" customWidth="1"/>
    <col min="4" max="4" width="8.6640625" style="2" customWidth="1"/>
    <col min="5" max="5" width="9.109375" style="2" customWidth="1"/>
    <col min="6" max="8" width="8.88671875" style="2"/>
    <col min="9" max="9" width="9.6640625" style="2" customWidth="1"/>
    <col min="10" max="16384" width="8.88671875" style="2"/>
  </cols>
  <sheetData>
    <row r="1" spans="1:27" x14ac:dyDescent="0.3">
      <c r="A1" s="1" t="s">
        <v>58</v>
      </c>
    </row>
    <row r="2" spans="1:27" x14ac:dyDescent="0.3">
      <c r="A2" s="3" t="s">
        <v>59</v>
      </c>
    </row>
    <row r="3" spans="1:27" x14ac:dyDescent="0.3">
      <c r="A3" s="112"/>
    </row>
    <row r="4" spans="1:27" x14ac:dyDescent="0.3">
      <c r="A4" s="111" t="s">
        <v>101</v>
      </c>
    </row>
    <row r="5" spans="1:27" x14ac:dyDescent="0.3">
      <c r="A5" s="114" t="s">
        <v>102</v>
      </c>
    </row>
    <row r="6" spans="1:27" x14ac:dyDescent="0.3">
      <c r="A6" s="112"/>
    </row>
    <row r="7" spans="1:27" ht="29.25" customHeight="1" x14ac:dyDescent="0.3">
      <c r="A7" s="201" t="s">
        <v>260</v>
      </c>
      <c r="B7" s="50" t="s">
        <v>245</v>
      </c>
      <c r="C7" s="50"/>
      <c r="D7" s="50" t="s">
        <v>256</v>
      </c>
      <c r="E7" s="50"/>
      <c r="F7" s="50"/>
      <c r="G7" s="50"/>
      <c r="H7" s="50"/>
      <c r="I7" s="50"/>
    </row>
    <row r="8" spans="1:27" ht="15" customHeight="1" x14ac:dyDescent="0.3">
      <c r="A8" s="201"/>
      <c r="B8" s="50" t="s">
        <v>257</v>
      </c>
      <c r="C8" s="201" t="s">
        <v>23</v>
      </c>
      <c r="D8" s="201">
        <v>0</v>
      </c>
      <c r="E8" s="201">
        <v>1</v>
      </c>
      <c r="F8" s="201">
        <v>2</v>
      </c>
      <c r="G8" s="201">
        <v>3</v>
      </c>
      <c r="H8" s="201">
        <v>4</v>
      </c>
      <c r="I8" s="184" t="s">
        <v>258</v>
      </c>
      <c r="P8" s="111"/>
    </row>
    <row r="9" spans="1:27" ht="25.5" customHeight="1" x14ac:dyDescent="0.3">
      <c r="A9" s="201"/>
      <c r="B9" s="50"/>
      <c r="C9" s="201"/>
      <c r="D9" s="201"/>
      <c r="E9" s="201"/>
      <c r="F9" s="201"/>
      <c r="G9" s="201"/>
      <c r="H9" s="201"/>
      <c r="I9" s="184"/>
      <c r="P9" s="112"/>
    </row>
    <row r="10" spans="1:27" ht="26.4" x14ac:dyDescent="0.3">
      <c r="A10" s="59" t="s">
        <v>145</v>
      </c>
      <c r="B10" s="198">
        <f>SUM(B11:B23)</f>
        <v>6637</v>
      </c>
      <c r="C10" s="202">
        <f t="shared" ref="C10:I10" si="0">SUM(C11:C23)</f>
        <v>100</v>
      </c>
      <c r="D10" s="198">
        <f t="shared" si="0"/>
        <v>1499</v>
      </c>
      <c r="E10" s="198">
        <f t="shared" si="0"/>
        <v>1198</v>
      </c>
      <c r="F10" s="198">
        <f t="shared" si="0"/>
        <v>2268</v>
      </c>
      <c r="G10" s="198">
        <f t="shared" si="0"/>
        <v>1026</v>
      </c>
      <c r="H10" s="198">
        <f t="shared" si="0"/>
        <v>403</v>
      </c>
      <c r="I10" s="198">
        <f t="shared" si="0"/>
        <v>243</v>
      </c>
      <c r="P10" s="113"/>
    </row>
    <row r="11" spans="1:27" x14ac:dyDescent="0.3">
      <c r="A11" s="203">
        <v>0</v>
      </c>
      <c r="B11" s="14">
        <f>SUM(D11:I11)</f>
        <v>3578</v>
      </c>
      <c r="C11" s="175">
        <f t="shared" ref="C11:C23" si="1">B11*100/$B$10</f>
        <v>53.909899050775955</v>
      </c>
      <c r="D11" s="14">
        <v>1257</v>
      </c>
      <c r="E11" s="14">
        <v>706</v>
      </c>
      <c r="F11" s="14">
        <v>1082</v>
      </c>
      <c r="G11" s="14">
        <v>389</v>
      </c>
      <c r="H11" s="14">
        <v>102</v>
      </c>
      <c r="I11" s="14">
        <v>42</v>
      </c>
      <c r="J11" s="113"/>
      <c r="L11" s="51"/>
      <c r="R11" s="113"/>
      <c r="S11" s="113"/>
      <c r="T11" s="112"/>
      <c r="U11" s="113"/>
      <c r="V11" s="112"/>
    </row>
    <row r="12" spans="1:27" x14ac:dyDescent="0.3">
      <c r="A12" s="203">
        <v>1</v>
      </c>
      <c r="B12" s="14">
        <f t="shared" ref="B12:B23" si="2">SUM(D12:I12)</f>
        <v>1525</v>
      </c>
      <c r="C12" s="175">
        <f t="shared" si="1"/>
        <v>22.97724875696851</v>
      </c>
      <c r="D12" s="14">
        <v>175</v>
      </c>
      <c r="E12" s="14">
        <v>314</v>
      </c>
      <c r="F12" s="14">
        <v>636</v>
      </c>
      <c r="G12" s="14">
        <v>256</v>
      </c>
      <c r="H12" s="14">
        <v>90</v>
      </c>
      <c r="I12" s="14">
        <v>54</v>
      </c>
      <c r="J12" s="113"/>
      <c r="R12" s="114"/>
      <c r="S12" s="113"/>
      <c r="T12" s="113"/>
      <c r="U12" s="113"/>
      <c r="V12" s="113"/>
      <c r="W12" s="113"/>
      <c r="X12" s="113"/>
      <c r="Y12" s="113"/>
      <c r="Z12" s="113"/>
    </row>
    <row r="13" spans="1:27" x14ac:dyDescent="0.3">
      <c r="A13" s="203">
        <v>2</v>
      </c>
      <c r="B13" s="14">
        <f t="shared" si="2"/>
        <v>807</v>
      </c>
      <c r="C13" s="175">
        <f t="shared" si="1"/>
        <v>12.159108030736778</v>
      </c>
      <c r="D13" s="14">
        <v>52</v>
      </c>
      <c r="E13" s="14">
        <v>113</v>
      </c>
      <c r="F13" s="14">
        <v>329</v>
      </c>
      <c r="G13" s="14">
        <v>169</v>
      </c>
      <c r="H13" s="14">
        <v>96</v>
      </c>
      <c r="I13" s="14">
        <v>48</v>
      </c>
      <c r="J13" s="113"/>
      <c r="R13" s="114"/>
      <c r="S13" s="114"/>
    </row>
    <row r="14" spans="1:27" x14ac:dyDescent="0.3">
      <c r="A14" s="203">
        <v>3</v>
      </c>
      <c r="B14" s="14">
        <f t="shared" si="2"/>
        <v>299</v>
      </c>
      <c r="C14" s="175">
        <f t="shared" si="1"/>
        <v>4.5050474612023503</v>
      </c>
      <c r="D14" s="14">
        <v>7</v>
      </c>
      <c r="E14" s="14">
        <v>33</v>
      </c>
      <c r="F14" s="14">
        <v>103</v>
      </c>
      <c r="G14" s="14">
        <v>92</v>
      </c>
      <c r="H14" s="14">
        <v>40</v>
      </c>
      <c r="I14" s="14">
        <v>24</v>
      </c>
      <c r="J14" s="113"/>
      <c r="Q14" s="111"/>
      <c r="R14" s="111"/>
      <c r="S14" s="111"/>
      <c r="T14" s="111"/>
      <c r="U14" s="111"/>
      <c r="V14" s="111"/>
      <c r="W14" s="111"/>
      <c r="X14" s="111"/>
      <c r="Y14" s="111"/>
    </row>
    <row r="15" spans="1:27" x14ac:dyDescent="0.3">
      <c r="A15" s="203">
        <v>4</v>
      </c>
      <c r="B15" s="14">
        <f t="shared" si="2"/>
        <v>207</v>
      </c>
      <c r="C15" s="175">
        <f t="shared" si="1"/>
        <v>3.1188790116016274</v>
      </c>
      <c r="D15" s="14">
        <v>6</v>
      </c>
      <c r="E15" s="14">
        <v>21</v>
      </c>
      <c r="F15" s="14">
        <v>67</v>
      </c>
      <c r="G15" s="14">
        <v>57</v>
      </c>
      <c r="H15" s="14">
        <v>35</v>
      </c>
      <c r="I15" s="14">
        <v>21</v>
      </c>
      <c r="J15" s="113"/>
      <c r="Q15" s="112"/>
    </row>
    <row r="16" spans="1:27" x14ac:dyDescent="0.3">
      <c r="A16" s="203">
        <v>5</v>
      </c>
      <c r="B16" s="14">
        <f t="shared" si="2"/>
        <v>100</v>
      </c>
      <c r="C16" s="175">
        <f t="shared" si="1"/>
        <v>1.5067048365225253</v>
      </c>
      <c r="D16" s="14">
        <v>1</v>
      </c>
      <c r="E16" s="14">
        <v>3</v>
      </c>
      <c r="F16" s="14">
        <v>22</v>
      </c>
      <c r="G16" s="14">
        <v>29</v>
      </c>
      <c r="H16" s="14">
        <v>19</v>
      </c>
      <c r="I16" s="14">
        <v>26</v>
      </c>
      <c r="J16" s="113"/>
      <c r="R16" s="113"/>
      <c r="T16" s="113"/>
      <c r="U16" s="113"/>
      <c r="V16" s="113"/>
      <c r="W16" s="113"/>
      <c r="X16" s="113"/>
      <c r="Y16" s="113"/>
      <c r="Z16" s="113"/>
      <c r="AA16" s="113"/>
    </row>
    <row r="17" spans="1:27" x14ac:dyDescent="0.3">
      <c r="A17" s="203">
        <v>6</v>
      </c>
      <c r="B17" s="14">
        <f t="shared" si="2"/>
        <v>63</v>
      </c>
      <c r="C17" s="175">
        <f t="shared" si="1"/>
        <v>0.94922404700919094</v>
      </c>
      <c r="D17" s="14" t="s">
        <v>46</v>
      </c>
      <c r="E17" s="14">
        <v>5</v>
      </c>
      <c r="F17" s="14">
        <v>19</v>
      </c>
      <c r="G17" s="14">
        <v>15</v>
      </c>
      <c r="H17" s="14">
        <v>9</v>
      </c>
      <c r="I17" s="14">
        <v>15</v>
      </c>
      <c r="J17" s="113"/>
      <c r="R17" s="113"/>
      <c r="T17" s="113"/>
      <c r="U17" s="113"/>
      <c r="V17" s="113"/>
      <c r="W17" s="113"/>
      <c r="X17" s="113"/>
      <c r="Y17" s="113"/>
      <c r="Z17" s="113"/>
      <c r="AA17" s="113"/>
    </row>
    <row r="18" spans="1:27" x14ac:dyDescent="0.3">
      <c r="A18" s="203">
        <v>7</v>
      </c>
      <c r="B18" s="14">
        <f t="shared" si="2"/>
        <v>16</v>
      </c>
      <c r="C18" s="175">
        <f t="shared" si="1"/>
        <v>0.24107277384360404</v>
      </c>
      <c r="D18" s="14" t="s">
        <v>46</v>
      </c>
      <c r="E18" s="14">
        <v>1</v>
      </c>
      <c r="F18" s="14">
        <v>6</v>
      </c>
      <c r="G18" s="14">
        <v>4</v>
      </c>
      <c r="H18" s="14">
        <v>1</v>
      </c>
      <c r="I18" s="14">
        <v>4</v>
      </c>
      <c r="J18" s="113"/>
      <c r="R18" s="113"/>
      <c r="T18" s="113"/>
      <c r="U18" s="113"/>
      <c r="V18" s="113"/>
      <c r="W18" s="113"/>
      <c r="X18" s="113"/>
      <c r="Y18" s="113"/>
      <c r="Z18" s="113"/>
      <c r="AA18" s="113"/>
    </row>
    <row r="19" spans="1:27" x14ac:dyDescent="0.3">
      <c r="A19" s="203">
        <v>8</v>
      </c>
      <c r="B19" s="14">
        <f t="shared" si="2"/>
        <v>23</v>
      </c>
      <c r="C19" s="175">
        <f t="shared" si="1"/>
        <v>0.34654211240018079</v>
      </c>
      <c r="D19" s="14">
        <v>1</v>
      </c>
      <c r="E19" s="14">
        <v>1</v>
      </c>
      <c r="F19" s="14">
        <v>2</v>
      </c>
      <c r="G19" s="14">
        <v>7</v>
      </c>
      <c r="H19" s="15">
        <v>4</v>
      </c>
      <c r="I19" s="15">
        <v>8</v>
      </c>
      <c r="R19" s="113"/>
      <c r="T19" s="113"/>
      <c r="U19" s="113"/>
      <c r="V19" s="113"/>
      <c r="W19" s="113"/>
      <c r="X19" s="113"/>
      <c r="Y19" s="113"/>
      <c r="Z19" s="113"/>
      <c r="AA19" s="113"/>
    </row>
    <row r="20" spans="1:27" x14ac:dyDescent="0.3">
      <c r="A20" s="203">
        <v>9</v>
      </c>
      <c r="B20" s="14">
        <f t="shared" si="2"/>
        <v>3</v>
      </c>
      <c r="C20" s="175">
        <f t="shared" si="1"/>
        <v>4.5201145095675757E-2</v>
      </c>
      <c r="D20" s="14"/>
      <c r="E20" s="14">
        <v>1</v>
      </c>
      <c r="F20" s="14" t="s">
        <v>46</v>
      </c>
      <c r="G20" s="14">
        <v>2</v>
      </c>
      <c r="H20" s="15" t="s">
        <v>46</v>
      </c>
      <c r="I20" s="15" t="s">
        <v>46</v>
      </c>
      <c r="R20" s="113"/>
      <c r="T20" s="113"/>
      <c r="U20" s="113"/>
      <c r="V20" s="113"/>
      <c r="W20" s="113"/>
      <c r="X20" s="113"/>
      <c r="Y20" s="113"/>
      <c r="Z20" s="113"/>
      <c r="AA20" s="113"/>
    </row>
    <row r="21" spans="1:27" x14ac:dyDescent="0.3">
      <c r="A21" s="203">
        <v>10</v>
      </c>
      <c r="B21" s="14">
        <f t="shared" si="2"/>
        <v>9</v>
      </c>
      <c r="C21" s="175">
        <f t="shared" si="1"/>
        <v>0.13560343528702729</v>
      </c>
      <c r="D21" s="14" t="s">
        <v>46</v>
      </c>
      <c r="E21" s="14"/>
      <c r="F21" s="14">
        <v>1</v>
      </c>
      <c r="G21" s="15">
        <v>5</v>
      </c>
      <c r="H21" s="15">
        <v>3</v>
      </c>
      <c r="I21" s="15" t="s">
        <v>46</v>
      </c>
      <c r="R21" s="113"/>
      <c r="T21" s="113"/>
      <c r="U21" s="113"/>
      <c r="V21" s="113"/>
      <c r="W21" s="113"/>
      <c r="X21" s="113"/>
      <c r="Y21" s="113"/>
      <c r="Z21" s="113"/>
      <c r="AA21" s="113"/>
    </row>
    <row r="22" spans="1:27" x14ac:dyDescent="0.3">
      <c r="A22" s="203">
        <v>11</v>
      </c>
      <c r="B22" s="14">
        <f t="shared" si="2"/>
        <v>1</v>
      </c>
      <c r="C22" s="175">
        <f t="shared" si="1"/>
        <v>1.5067048365225252E-2</v>
      </c>
      <c r="D22" s="14" t="s">
        <v>46</v>
      </c>
      <c r="E22" s="15" t="s">
        <v>46</v>
      </c>
      <c r="F22" s="15" t="s">
        <v>46</v>
      </c>
      <c r="G22" s="15" t="s">
        <v>46</v>
      </c>
      <c r="H22" s="15">
        <v>1</v>
      </c>
      <c r="I22" s="15" t="s">
        <v>46</v>
      </c>
      <c r="R22" s="113"/>
      <c r="T22" s="113"/>
      <c r="U22" s="113"/>
      <c r="V22" s="113"/>
      <c r="W22" s="113"/>
      <c r="X22" s="113"/>
      <c r="Y22" s="113"/>
      <c r="Z22" s="113"/>
      <c r="AA22" s="113"/>
    </row>
    <row r="23" spans="1:27" ht="17.25" customHeight="1" x14ac:dyDescent="0.3">
      <c r="A23" s="200" t="s">
        <v>259</v>
      </c>
      <c r="B23" s="14">
        <f t="shared" si="2"/>
        <v>6</v>
      </c>
      <c r="C23" s="175">
        <f t="shared" si="1"/>
        <v>9.0402290191351514E-2</v>
      </c>
      <c r="D23" s="14"/>
      <c r="E23" s="14"/>
      <c r="F23" s="14">
        <v>1</v>
      </c>
      <c r="G23" s="14">
        <v>1</v>
      </c>
      <c r="H23" s="15">
        <v>3</v>
      </c>
      <c r="I23" s="15">
        <v>1</v>
      </c>
      <c r="R23" s="113"/>
      <c r="T23" s="113"/>
      <c r="U23" s="113"/>
      <c r="V23" s="113"/>
      <c r="W23" s="113"/>
      <c r="X23" s="113"/>
      <c r="Y23" s="113"/>
      <c r="Z23" s="113"/>
      <c r="AA23" s="113"/>
    </row>
    <row r="24" spans="1:27" ht="26.4" x14ac:dyDescent="0.3">
      <c r="A24" s="85" t="s">
        <v>165</v>
      </c>
      <c r="B24" s="198">
        <f>SUM(B25:B36)</f>
        <v>3702</v>
      </c>
      <c r="C24" s="202">
        <f t="shared" ref="C24" si="3">SUM(C25:C35)</f>
        <v>99.972987574284147</v>
      </c>
      <c r="D24" s="198">
        <f t="shared" ref="D24:I24" si="4">SUM(D25:D36)</f>
        <v>1026</v>
      </c>
      <c r="E24" s="198">
        <f t="shared" si="4"/>
        <v>686</v>
      </c>
      <c r="F24" s="198">
        <f t="shared" si="4"/>
        <v>1146</v>
      </c>
      <c r="G24" s="198">
        <f t="shared" si="4"/>
        <v>507</v>
      </c>
      <c r="H24" s="198">
        <f t="shared" si="4"/>
        <v>193</v>
      </c>
      <c r="I24" s="198">
        <f t="shared" si="4"/>
        <v>144</v>
      </c>
    </row>
    <row r="25" spans="1:27" x14ac:dyDescent="0.3">
      <c r="A25" s="203">
        <v>0</v>
      </c>
      <c r="B25" s="14">
        <f>SUM(D25:I25)</f>
        <v>2105</v>
      </c>
      <c r="C25" s="175">
        <f t="shared" ref="C25:C36" si="5">B25*100/$B$24</f>
        <v>56.861156131820636</v>
      </c>
      <c r="D25" s="14">
        <v>863</v>
      </c>
      <c r="E25" s="14">
        <v>397</v>
      </c>
      <c r="F25" s="14">
        <v>557</v>
      </c>
      <c r="G25" s="14">
        <v>204</v>
      </c>
      <c r="H25" s="14">
        <v>51</v>
      </c>
      <c r="I25" s="14">
        <v>33</v>
      </c>
      <c r="R25" s="113"/>
      <c r="T25" s="113"/>
      <c r="U25" s="113"/>
      <c r="V25" s="113"/>
      <c r="W25" s="113"/>
      <c r="X25" s="113"/>
    </row>
    <row r="26" spans="1:27" x14ac:dyDescent="0.3">
      <c r="A26" s="203">
        <v>1</v>
      </c>
      <c r="B26" s="14">
        <f t="shared" ref="B26:B36" si="6">SUM(D26:I26)</f>
        <v>843</v>
      </c>
      <c r="C26" s="175">
        <f t="shared" si="5"/>
        <v>22.771474878444085</v>
      </c>
      <c r="D26" s="14">
        <v>120</v>
      </c>
      <c r="E26" s="14">
        <v>188</v>
      </c>
      <c r="F26" s="14">
        <v>321</v>
      </c>
      <c r="G26" s="14">
        <v>132</v>
      </c>
      <c r="H26" s="14">
        <v>50</v>
      </c>
      <c r="I26" s="14">
        <v>32</v>
      </c>
      <c r="R26" s="113"/>
      <c r="T26" s="113"/>
      <c r="U26" s="113"/>
      <c r="V26" s="113"/>
    </row>
    <row r="27" spans="1:27" x14ac:dyDescent="0.3">
      <c r="A27" s="203">
        <v>2</v>
      </c>
      <c r="B27" s="14">
        <f t="shared" si="6"/>
        <v>431</v>
      </c>
      <c r="C27" s="175">
        <f t="shared" si="5"/>
        <v>11.642355483522421</v>
      </c>
      <c r="D27" s="14">
        <v>36</v>
      </c>
      <c r="E27" s="14">
        <v>62</v>
      </c>
      <c r="F27" s="14">
        <v>180</v>
      </c>
      <c r="G27" s="14">
        <v>85</v>
      </c>
      <c r="H27" s="14">
        <v>41</v>
      </c>
      <c r="I27" s="14">
        <v>27</v>
      </c>
      <c r="R27" s="113"/>
      <c r="S27" s="114"/>
      <c r="T27" s="113"/>
      <c r="U27" s="113"/>
      <c r="V27" s="113"/>
      <c r="W27" s="113"/>
      <c r="X27" s="113"/>
      <c r="Y27" s="113"/>
    </row>
    <row r="28" spans="1:27" x14ac:dyDescent="0.3">
      <c r="A28" s="203">
        <v>3</v>
      </c>
      <c r="B28" s="14">
        <f t="shared" si="6"/>
        <v>146</v>
      </c>
      <c r="C28" s="175">
        <f t="shared" si="5"/>
        <v>3.9438141545110752</v>
      </c>
      <c r="D28" s="14">
        <v>5</v>
      </c>
      <c r="E28" s="14">
        <v>19</v>
      </c>
      <c r="F28" s="14">
        <v>43</v>
      </c>
      <c r="G28" s="14">
        <v>42</v>
      </c>
      <c r="H28" s="14">
        <v>22</v>
      </c>
      <c r="I28" s="14">
        <v>15</v>
      </c>
    </row>
    <row r="29" spans="1:27" x14ac:dyDescent="0.3">
      <c r="A29" s="203">
        <v>4</v>
      </c>
      <c r="B29" s="14">
        <f t="shared" si="6"/>
        <v>90</v>
      </c>
      <c r="C29" s="175">
        <f t="shared" si="5"/>
        <v>2.4311183144246353</v>
      </c>
      <c r="D29" s="14">
        <v>2</v>
      </c>
      <c r="E29" s="14">
        <v>13</v>
      </c>
      <c r="F29" s="14">
        <v>28</v>
      </c>
      <c r="G29" s="14">
        <v>23</v>
      </c>
      <c r="H29" s="14">
        <v>13</v>
      </c>
      <c r="I29" s="14">
        <v>11</v>
      </c>
    </row>
    <row r="30" spans="1:27" x14ac:dyDescent="0.3">
      <c r="A30" s="203">
        <v>5</v>
      </c>
      <c r="B30" s="14">
        <f t="shared" si="6"/>
        <v>36</v>
      </c>
      <c r="C30" s="175">
        <f t="shared" si="5"/>
        <v>0.97244732576985415</v>
      </c>
      <c r="D30" s="14" t="s">
        <v>46</v>
      </c>
      <c r="E30" s="14">
        <v>2</v>
      </c>
      <c r="F30" s="14">
        <v>7</v>
      </c>
      <c r="G30" s="14">
        <v>6</v>
      </c>
      <c r="H30" s="14">
        <v>6</v>
      </c>
      <c r="I30" s="15">
        <v>15</v>
      </c>
    </row>
    <row r="31" spans="1:27" x14ac:dyDescent="0.3">
      <c r="A31" s="203">
        <v>6</v>
      </c>
      <c r="B31" s="14">
        <f t="shared" si="6"/>
        <v>35</v>
      </c>
      <c r="C31" s="175">
        <f t="shared" si="5"/>
        <v>0.94543490005402486</v>
      </c>
      <c r="D31" s="14" t="s">
        <v>46</v>
      </c>
      <c r="E31" s="14">
        <v>2</v>
      </c>
      <c r="F31" s="14">
        <v>9</v>
      </c>
      <c r="G31" s="14">
        <v>9</v>
      </c>
      <c r="H31" s="15">
        <v>7</v>
      </c>
      <c r="I31" s="15">
        <v>8</v>
      </c>
    </row>
    <row r="32" spans="1:27" x14ac:dyDescent="0.3">
      <c r="A32" s="203">
        <v>7</v>
      </c>
      <c r="B32" s="14">
        <f t="shared" si="6"/>
        <v>3</v>
      </c>
      <c r="C32" s="175">
        <f t="shared" si="5"/>
        <v>8.1037277147487846E-2</v>
      </c>
      <c r="D32" s="14" t="s">
        <v>80</v>
      </c>
      <c r="E32" s="14">
        <v>1</v>
      </c>
      <c r="F32" s="14"/>
      <c r="G32" s="14">
        <v>1</v>
      </c>
      <c r="H32" s="14">
        <v>1</v>
      </c>
      <c r="I32" s="14"/>
    </row>
    <row r="33" spans="1:9" x14ac:dyDescent="0.3">
      <c r="A33" s="203">
        <v>8</v>
      </c>
      <c r="B33" s="14">
        <f t="shared" si="6"/>
        <v>7</v>
      </c>
      <c r="C33" s="175">
        <f t="shared" si="5"/>
        <v>0.18908698001080498</v>
      </c>
      <c r="D33" s="14"/>
      <c r="E33" s="14">
        <v>1</v>
      </c>
      <c r="F33" s="15"/>
      <c r="G33" s="15">
        <v>2</v>
      </c>
      <c r="H33" s="15">
        <v>1</v>
      </c>
      <c r="I33" s="15">
        <v>3</v>
      </c>
    </row>
    <row r="34" spans="1:9" x14ac:dyDescent="0.3">
      <c r="A34" s="203">
        <v>9</v>
      </c>
      <c r="B34" s="14">
        <f t="shared" si="6"/>
        <v>1</v>
      </c>
      <c r="C34" s="175">
        <f t="shared" si="5"/>
        <v>2.7012425715829281E-2</v>
      </c>
      <c r="D34" s="14"/>
      <c r="E34" s="14">
        <v>1</v>
      </c>
      <c r="F34" s="14"/>
      <c r="G34" s="15" t="s">
        <v>46</v>
      </c>
      <c r="H34" s="15" t="s">
        <v>46</v>
      </c>
      <c r="I34" s="15"/>
    </row>
    <row r="35" spans="1:9" x14ac:dyDescent="0.3">
      <c r="A35" s="203">
        <v>10</v>
      </c>
      <c r="B35" s="14">
        <f t="shared" si="6"/>
        <v>4</v>
      </c>
      <c r="C35" s="175">
        <f t="shared" si="5"/>
        <v>0.10804970286331712</v>
      </c>
      <c r="D35" s="14"/>
      <c r="E35" s="14"/>
      <c r="F35" s="15" t="s">
        <v>46</v>
      </c>
      <c r="G35" s="15">
        <v>3</v>
      </c>
      <c r="H35" s="15">
        <v>1</v>
      </c>
      <c r="I35" s="15" t="s">
        <v>46</v>
      </c>
    </row>
    <row r="36" spans="1:9" x14ac:dyDescent="0.3">
      <c r="A36" s="200" t="s">
        <v>259</v>
      </c>
      <c r="B36" s="14">
        <f t="shared" si="6"/>
        <v>1</v>
      </c>
      <c r="C36" s="175">
        <f t="shared" si="5"/>
        <v>2.7012425715829281E-2</v>
      </c>
      <c r="D36" s="15"/>
      <c r="E36" s="15"/>
      <c r="F36" s="15">
        <v>1</v>
      </c>
      <c r="G36" s="15"/>
      <c r="H36" s="15"/>
      <c r="I36" s="15" t="s">
        <v>46</v>
      </c>
    </row>
    <row r="37" spans="1:9" ht="26.4" x14ac:dyDescent="0.3">
      <c r="A37" s="59" t="s">
        <v>189</v>
      </c>
      <c r="B37" s="198">
        <f>SUM(D37:I37)</f>
        <v>2935</v>
      </c>
      <c r="C37" s="202">
        <v>100</v>
      </c>
      <c r="D37" s="198">
        <f t="shared" ref="D37:I37" si="7">SUM(D38:D49)</f>
        <v>473</v>
      </c>
      <c r="E37" s="198">
        <f t="shared" si="7"/>
        <v>512</v>
      </c>
      <c r="F37" s="198">
        <f t="shared" si="7"/>
        <v>1122</v>
      </c>
      <c r="G37" s="198">
        <f t="shared" si="7"/>
        <v>519</v>
      </c>
      <c r="H37" s="198">
        <f t="shared" si="7"/>
        <v>210</v>
      </c>
      <c r="I37" s="198">
        <f t="shared" si="7"/>
        <v>99</v>
      </c>
    </row>
    <row r="38" spans="1:9" x14ac:dyDescent="0.3">
      <c r="A38" s="203">
        <v>0</v>
      </c>
      <c r="B38" s="14">
        <f>SUM(D38:I38)</f>
        <v>1473</v>
      </c>
      <c r="C38" s="175">
        <f t="shared" ref="C38:C49" si="8">B38*100/$B$37</f>
        <v>50.187393526405451</v>
      </c>
      <c r="D38" s="14">
        <v>394</v>
      </c>
      <c r="E38" s="14">
        <v>309</v>
      </c>
      <c r="F38" s="14">
        <v>525</v>
      </c>
      <c r="G38" s="14">
        <v>185</v>
      </c>
      <c r="H38" s="14">
        <v>51</v>
      </c>
      <c r="I38" s="14">
        <v>9</v>
      </c>
    </row>
    <row r="39" spans="1:9" x14ac:dyDescent="0.3">
      <c r="A39" s="203">
        <v>1</v>
      </c>
      <c r="B39" s="14">
        <f t="shared" ref="B39:B48" si="9">SUM(D39:I39)</f>
        <v>682</v>
      </c>
      <c r="C39" s="175">
        <f t="shared" si="8"/>
        <v>23.236797274275979</v>
      </c>
      <c r="D39" s="14">
        <v>55</v>
      </c>
      <c r="E39" s="14">
        <v>126</v>
      </c>
      <c r="F39" s="14">
        <v>315</v>
      </c>
      <c r="G39" s="14">
        <v>124</v>
      </c>
      <c r="H39" s="14">
        <v>40</v>
      </c>
      <c r="I39" s="14">
        <v>22</v>
      </c>
    </row>
    <row r="40" spans="1:9" x14ac:dyDescent="0.3">
      <c r="A40" s="203">
        <v>2</v>
      </c>
      <c r="B40" s="14">
        <f t="shared" si="9"/>
        <v>376</v>
      </c>
      <c r="C40" s="175">
        <f t="shared" si="8"/>
        <v>12.810902896081771</v>
      </c>
      <c r="D40" s="14">
        <v>16</v>
      </c>
      <c r="E40" s="14">
        <v>51</v>
      </c>
      <c r="F40" s="14">
        <v>149</v>
      </c>
      <c r="G40" s="14">
        <v>84</v>
      </c>
      <c r="H40" s="14">
        <v>55</v>
      </c>
      <c r="I40" s="14">
        <v>21</v>
      </c>
    </row>
    <row r="41" spans="1:9" x14ac:dyDescent="0.3">
      <c r="A41" s="203">
        <v>3</v>
      </c>
      <c r="B41" s="14">
        <f t="shared" si="9"/>
        <v>153</v>
      </c>
      <c r="C41" s="175">
        <f t="shared" si="8"/>
        <v>5.212947189097104</v>
      </c>
      <c r="D41" s="14">
        <v>2</v>
      </c>
      <c r="E41" s="14">
        <v>14</v>
      </c>
      <c r="F41" s="14">
        <v>60</v>
      </c>
      <c r="G41" s="14">
        <v>50</v>
      </c>
      <c r="H41" s="14">
        <v>18</v>
      </c>
      <c r="I41" s="14">
        <v>9</v>
      </c>
    </row>
    <row r="42" spans="1:9" x14ac:dyDescent="0.3">
      <c r="A42" s="203">
        <v>4</v>
      </c>
      <c r="B42" s="14">
        <f t="shared" si="9"/>
        <v>117</v>
      </c>
      <c r="C42" s="175">
        <f t="shared" si="8"/>
        <v>3.9863713798977853</v>
      </c>
      <c r="D42" s="14">
        <v>4</v>
      </c>
      <c r="E42" s="14">
        <v>8</v>
      </c>
      <c r="F42" s="14">
        <v>39</v>
      </c>
      <c r="G42" s="14">
        <v>34</v>
      </c>
      <c r="H42" s="14">
        <v>22</v>
      </c>
      <c r="I42" s="14">
        <v>10</v>
      </c>
    </row>
    <row r="43" spans="1:9" x14ac:dyDescent="0.3">
      <c r="A43" s="203">
        <v>5</v>
      </c>
      <c r="B43" s="14">
        <f t="shared" si="9"/>
        <v>64</v>
      </c>
      <c r="C43" s="175">
        <f t="shared" si="8"/>
        <v>2.180579216354344</v>
      </c>
      <c r="D43" s="14">
        <v>1</v>
      </c>
      <c r="E43" s="14">
        <v>1</v>
      </c>
      <c r="F43" s="14">
        <v>15</v>
      </c>
      <c r="G43" s="14">
        <v>23</v>
      </c>
      <c r="H43" s="14">
        <v>13</v>
      </c>
      <c r="I43" s="14">
        <v>11</v>
      </c>
    </row>
    <row r="44" spans="1:9" x14ac:dyDescent="0.3">
      <c r="A44" s="203">
        <v>6</v>
      </c>
      <c r="B44" s="14">
        <f t="shared" si="9"/>
        <v>28</v>
      </c>
      <c r="C44" s="175">
        <f t="shared" si="8"/>
        <v>0.95400340715502552</v>
      </c>
      <c r="D44" s="14"/>
      <c r="E44" s="14">
        <v>3</v>
      </c>
      <c r="F44" s="14">
        <v>10</v>
      </c>
      <c r="G44" s="14">
        <v>6</v>
      </c>
      <c r="H44" s="14">
        <v>2</v>
      </c>
      <c r="I44" s="15">
        <v>7</v>
      </c>
    </row>
    <row r="45" spans="1:9" x14ac:dyDescent="0.3">
      <c r="A45" s="203">
        <v>7</v>
      </c>
      <c r="B45" s="14">
        <f t="shared" si="9"/>
        <v>13</v>
      </c>
      <c r="C45" s="175">
        <f t="shared" si="8"/>
        <v>0.44293015332197616</v>
      </c>
      <c r="D45" s="14" t="s">
        <v>46</v>
      </c>
      <c r="E45" s="14" t="s">
        <v>46</v>
      </c>
      <c r="F45" s="14">
        <v>6</v>
      </c>
      <c r="G45" s="14">
        <v>3</v>
      </c>
      <c r="H45" s="14" t="s">
        <v>46</v>
      </c>
      <c r="I45" s="14">
        <v>4</v>
      </c>
    </row>
    <row r="46" spans="1:9" x14ac:dyDescent="0.3">
      <c r="A46" s="203">
        <v>8</v>
      </c>
      <c r="B46" s="14">
        <f t="shared" si="9"/>
        <v>16</v>
      </c>
      <c r="C46" s="175">
        <f t="shared" si="8"/>
        <v>0.54514480408858601</v>
      </c>
      <c r="D46" s="14">
        <v>1</v>
      </c>
      <c r="E46" s="14"/>
      <c r="F46" s="14">
        <v>2</v>
      </c>
      <c r="G46" s="15">
        <v>5</v>
      </c>
      <c r="H46" s="15">
        <v>3</v>
      </c>
      <c r="I46" s="15">
        <v>5</v>
      </c>
    </row>
    <row r="47" spans="1:9" x14ac:dyDescent="0.3">
      <c r="A47" s="203">
        <v>9</v>
      </c>
      <c r="B47" s="14">
        <f t="shared" si="9"/>
        <v>2</v>
      </c>
      <c r="C47" s="175">
        <f t="shared" si="8"/>
        <v>6.8143100511073251E-2</v>
      </c>
      <c r="D47" s="14"/>
      <c r="E47" s="14"/>
      <c r="F47" s="14" t="s">
        <v>46</v>
      </c>
      <c r="G47" s="15">
        <v>2</v>
      </c>
      <c r="H47" s="15"/>
      <c r="I47" s="15"/>
    </row>
    <row r="48" spans="1:9" x14ac:dyDescent="0.3">
      <c r="A48" s="203">
        <v>10</v>
      </c>
      <c r="B48" s="14">
        <f t="shared" si="9"/>
        <v>5</v>
      </c>
      <c r="C48" s="175">
        <f t="shared" si="8"/>
        <v>0.17035775127768313</v>
      </c>
      <c r="D48" s="14" t="s">
        <v>46</v>
      </c>
      <c r="E48" s="14"/>
      <c r="F48" s="15">
        <v>1</v>
      </c>
      <c r="G48" s="15">
        <v>2</v>
      </c>
      <c r="H48" s="15">
        <v>2</v>
      </c>
      <c r="I48" s="15" t="s">
        <v>46</v>
      </c>
    </row>
    <row r="49" spans="1:9" x14ac:dyDescent="0.3">
      <c r="A49" s="203">
        <v>11</v>
      </c>
      <c r="B49" s="14">
        <f>SUM(D49:I49)</f>
        <v>6</v>
      </c>
      <c r="C49" s="175">
        <f t="shared" si="8"/>
        <v>0.20442930153321975</v>
      </c>
      <c r="D49" s="14" t="s">
        <v>46</v>
      </c>
      <c r="E49" s="15"/>
      <c r="F49" s="15"/>
      <c r="G49" s="15">
        <v>1</v>
      </c>
      <c r="H49" s="15">
        <v>4</v>
      </c>
      <c r="I49" s="15">
        <v>1</v>
      </c>
    </row>
    <row r="50" spans="1:9" x14ac:dyDescent="0.3">
      <c r="A50" s="15"/>
      <c r="B50" s="15"/>
      <c r="C50" s="15"/>
      <c r="D50" s="15"/>
      <c r="E50" s="15"/>
      <c r="F50" s="15"/>
      <c r="G50" s="15"/>
      <c r="H50" s="15"/>
      <c r="I50" s="15"/>
    </row>
    <row r="51" spans="1:9" x14ac:dyDescent="0.3">
      <c r="A51" s="15"/>
      <c r="B51" s="15"/>
      <c r="C51" s="15"/>
      <c r="D51" s="15"/>
      <c r="E51" s="15"/>
      <c r="F51" s="15"/>
      <c r="G51" s="15"/>
      <c r="H51" s="15"/>
      <c r="I51" s="15"/>
    </row>
    <row r="52" spans="1:9" x14ac:dyDescent="0.3">
      <c r="A52" s="15"/>
      <c r="B52" s="15"/>
      <c r="C52" s="15"/>
      <c r="D52" s="15"/>
      <c r="E52" s="15"/>
      <c r="F52" s="15"/>
      <c r="G52" s="15"/>
      <c r="H52" s="15"/>
      <c r="I52" s="15"/>
    </row>
  </sheetData>
  <mergeCells count="11">
    <mergeCell ref="A7:A9"/>
    <mergeCell ref="I8:I9"/>
    <mergeCell ref="B8:B9"/>
    <mergeCell ref="C8:C9"/>
    <mergeCell ref="B7:C7"/>
    <mergeCell ref="D7:I7"/>
    <mergeCell ref="D8:D9"/>
    <mergeCell ref="E8:E9"/>
    <mergeCell ref="F8:F9"/>
    <mergeCell ref="G8:G9"/>
    <mergeCell ref="H8:H9"/>
  </mergeCells>
  <pageMargins left="0.7" right="0.7" top="0.75" bottom="0.75" header="0.3" footer="0.3"/>
  <ignoredErrors>
    <ignoredError sqref="B2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B005D-322F-4631-8752-E2CE4EF1DAF6}">
  <dimension ref="A1:K81"/>
  <sheetViews>
    <sheetView workbookViewId="0"/>
  </sheetViews>
  <sheetFormatPr defaultRowHeight="13.2" x14ac:dyDescent="0.3"/>
  <cols>
    <col min="1" max="2" width="10.6640625" style="2" customWidth="1"/>
    <col min="3" max="3" width="15.5546875" style="2" customWidth="1"/>
    <col min="4" max="4" width="8.88671875" style="2"/>
    <col min="5" max="5" width="10.6640625" style="2" customWidth="1"/>
    <col min="6" max="6" width="14.6640625" style="2" customWidth="1"/>
    <col min="7" max="8" width="12.6640625" style="2" customWidth="1"/>
    <col min="9" max="9" width="12.109375" style="2" customWidth="1"/>
    <col min="10" max="16384" width="8.88671875" style="2"/>
  </cols>
  <sheetData>
    <row r="1" spans="1:11" ht="15" customHeight="1" x14ac:dyDescent="0.3">
      <c r="A1" s="1" t="s">
        <v>58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15" customHeight="1" x14ac:dyDescent="0.3">
      <c r="A2" s="3" t="s">
        <v>59</v>
      </c>
      <c r="B2" s="22"/>
      <c r="C2" s="22"/>
      <c r="D2" s="22"/>
      <c r="E2" s="22"/>
      <c r="F2" s="22"/>
      <c r="G2" s="22"/>
      <c r="H2" s="22"/>
      <c r="I2" s="23"/>
      <c r="J2" s="23"/>
      <c r="K2" s="23"/>
    </row>
    <row r="3" spans="1:11" ht="15" customHeight="1" x14ac:dyDescent="0.3">
      <c r="A3" s="24"/>
      <c r="B3" s="24"/>
      <c r="C3" s="24"/>
      <c r="D3" s="25"/>
      <c r="E3" s="25"/>
      <c r="F3" s="25"/>
      <c r="G3" s="25"/>
      <c r="H3" s="25"/>
      <c r="I3" s="25"/>
      <c r="J3" s="25"/>
      <c r="K3" s="25"/>
    </row>
    <row r="4" spans="1:11" ht="15" customHeight="1" x14ac:dyDescent="0.3">
      <c r="A4" s="26" t="s">
        <v>76</v>
      </c>
      <c r="B4" s="26"/>
      <c r="C4" s="26"/>
      <c r="D4" s="26"/>
      <c r="E4" s="26"/>
      <c r="F4" s="26"/>
      <c r="G4" s="26"/>
      <c r="H4" s="26"/>
      <c r="I4" s="21"/>
      <c r="J4" s="21"/>
      <c r="K4" s="21"/>
    </row>
    <row r="5" spans="1:11" ht="15" customHeight="1" x14ac:dyDescent="0.3">
      <c r="A5" s="27" t="s">
        <v>77</v>
      </c>
      <c r="B5" s="27"/>
      <c r="C5" s="27"/>
      <c r="D5" s="27"/>
      <c r="E5" s="27"/>
      <c r="F5" s="27"/>
      <c r="G5" s="27"/>
      <c r="H5" s="27"/>
      <c r="I5" s="23"/>
      <c r="J5" s="23"/>
      <c r="K5" s="23"/>
    </row>
    <row r="6" spans="1:11" ht="15" customHeight="1" x14ac:dyDescent="0.3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</row>
    <row r="7" spans="1:11" ht="24.6" customHeight="1" x14ac:dyDescent="0.3">
      <c r="A7" s="49" t="s">
        <v>139</v>
      </c>
      <c r="B7" s="49"/>
      <c r="C7" s="50" t="s">
        <v>140</v>
      </c>
      <c r="D7" s="50"/>
      <c r="E7" s="50"/>
      <c r="F7" s="50" t="s">
        <v>141</v>
      </c>
      <c r="G7" s="50"/>
      <c r="H7" s="50"/>
      <c r="I7" s="19"/>
    </row>
    <row r="8" spans="1:11" ht="21.6" customHeight="1" x14ac:dyDescent="0.3">
      <c r="A8" s="49"/>
      <c r="B8" s="49"/>
      <c r="C8" s="50"/>
      <c r="D8" s="50"/>
      <c r="E8" s="50"/>
      <c r="F8" s="50" t="s">
        <v>142</v>
      </c>
      <c r="G8" s="50" t="s">
        <v>143</v>
      </c>
      <c r="H8" s="50" t="s">
        <v>144</v>
      </c>
    </row>
    <row r="9" spans="1:11" ht="36" customHeight="1" x14ac:dyDescent="0.3">
      <c r="A9" s="49"/>
      <c r="B9" s="49"/>
      <c r="C9" s="50"/>
      <c r="D9" s="50"/>
      <c r="E9" s="50"/>
      <c r="F9" s="50"/>
      <c r="G9" s="50"/>
      <c r="H9" s="50"/>
      <c r="I9" s="29"/>
      <c r="J9" s="20"/>
    </row>
    <row r="10" spans="1:11" ht="15" customHeight="1" x14ac:dyDescent="0.3">
      <c r="A10" s="30" t="s">
        <v>145</v>
      </c>
      <c r="B10" s="30"/>
      <c r="C10" s="31" t="s">
        <v>12</v>
      </c>
      <c r="D10" s="32" t="s">
        <v>0</v>
      </c>
      <c r="E10" s="31">
        <f>SUM(E11:E12)</f>
        <v>59232</v>
      </c>
      <c r="F10" s="31">
        <f t="shared" ref="F10:H10" si="0">SUM(F11:F12)</f>
        <v>4641</v>
      </c>
      <c r="G10" s="31">
        <f t="shared" si="0"/>
        <v>54557</v>
      </c>
      <c r="H10" s="31">
        <f t="shared" si="0"/>
        <v>34</v>
      </c>
    </row>
    <row r="11" spans="1:11" x14ac:dyDescent="0.3">
      <c r="A11" s="30"/>
      <c r="B11" s="30"/>
      <c r="C11" s="31" t="s">
        <v>1</v>
      </c>
      <c r="D11" s="32" t="s">
        <v>2</v>
      </c>
      <c r="E11" s="31">
        <f>E14+E17+E20+E23+E26+E29+E32</f>
        <v>58878</v>
      </c>
      <c r="F11" s="31">
        <f t="shared" ref="F11:H11" si="1">F14+F17+F20+F23+F26+F29+F32</f>
        <v>4360</v>
      </c>
      <c r="G11" s="31">
        <f t="shared" si="1"/>
        <v>54484</v>
      </c>
      <c r="H11" s="31">
        <f t="shared" si="1"/>
        <v>34</v>
      </c>
    </row>
    <row r="12" spans="1:11" ht="15" customHeight="1" x14ac:dyDescent="0.3">
      <c r="A12" s="30"/>
      <c r="B12" s="30"/>
      <c r="C12" s="31" t="s">
        <v>5</v>
      </c>
      <c r="D12" s="32" t="s">
        <v>3</v>
      </c>
      <c r="E12" s="31">
        <f>E15+E18+E21+E24+E27+E30+E33</f>
        <v>354</v>
      </c>
      <c r="F12" s="31">
        <f t="shared" ref="F12:H12" si="2">F15+F18+F21+F24+F27+F30+F33</f>
        <v>281</v>
      </c>
      <c r="G12" s="31">
        <f t="shared" si="2"/>
        <v>73</v>
      </c>
      <c r="H12" s="31">
        <f t="shared" si="2"/>
        <v>0</v>
      </c>
    </row>
    <row r="13" spans="1:11" x14ac:dyDescent="0.3">
      <c r="A13" s="48" t="s">
        <v>4</v>
      </c>
      <c r="B13" s="48"/>
      <c r="C13" s="34" t="s">
        <v>12</v>
      </c>
      <c r="D13" s="34" t="s">
        <v>0</v>
      </c>
      <c r="E13" s="34">
        <v>16</v>
      </c>
      <c r="F13" s="34">
        <f t="shared" ref="F13:H13" si="3">SUM(F14:F15)</f>
        <v>0</v>
      </c>
      <c r="G13" s="34">
        <f t="shared" si="3"/>
        <v>16</v>
      </c>
      <c r="H13" s="34">
        <f t="shared" si="3"/>
        <v>0</v>
      </c>
    </row>
    <row r="14" spans="1:11" x14ac:dyDescent="0.3">
      <c r="A14" s="35"/>
      <c r="B14" s="35"/>
      <c r="C14" s="36" t="s">
        <v>1</v>
      </c>
      <c r="D14" s="37" t="s">
        <v>2</v>
      </c>
      <c r="E14" s="38">
        <v>16</v>
      </c>
      <c r="F14" s="38"/>
      <c r="G14" s="38">
        <v>16</v>
      </c>
      <c r="H14" s="15"/>
    </row>
    <row r="15" spans="1:11" x14ac:dyDescent="0.3">
      <c r="A15" s="35"/>
      <c r="B15" s="35"/>
      <c r="C15" s="39" t="s">
        <v>5</v>
      </c>
      <c r="D15" s="37" t="s">
        <v>3</v>
      </c>
      <c r="E15" s="36"/>
      <c r="F15" s="15"/>
      <c r="G15" s="15"/>
      <c r="H15" s="15"/>
    </row>
    <row r="16" spans="1:11" x14ac:dyDescent="0.3">
      <c r="A16" s="48" t="s">
        <v>6</v>
      </c>
      <c r="B16" s="48"/>
      <c r="C16" s="34" t="s">
        <v>12</v>
      </c>
      <c r="D16" s="34" t="s">
        <v>0</v>
      </c>
      <c r="E16" s="34">
        <f>SUM(E17:E18)</f>
        <v>1673</v>
      </c>
      <c r="F16" s="34">
        <f t="shared" ref="F16:H16" si="4">SUM(F17:F18)</f>
        <v>173</v>
      </c>
      <c r="G16" s="34">
        <f t="shared" si="4"/>
        <v>1499</v>
      </c>
      <c r="H16" s="34">
        <f t="shared" si="4"/>
        <v>1</v>
      </c>
    </row>
    <row r="17" spans="1:8" x14ac:dyDescent="0.3">
      <c r="A17" s="35"/>
      <c r="B17" s="35"/>
      <c r="C17" s="36" t="s">
        <v>1</v>
      </c>
      <c r="D17" s="37" t="s">
        <v>2</v>
      </c>
      <c r="E17" s="38">
        <v>1663</v>
      </c>
      <c r="F17" s="38">
        <v>166</v>
      </c>
      <c r="G17" s="38">
        <v>1496</v>
      </c>
      <c r="H17" s="15">
        <v>1</v>
      </c>
    </row>
    <row r="18" spans="1:8" x14ac:dyDescent="0.3">
      <c r="A18" s="33"/>
      <c r="B18" s="33"/>
      <c r="C18" s="36" t="s">
        <v>5</v>
      </c>
      <c r="D18" s="37" t="s">
        <v>3</v>
      </c>
      <c r="E18" s="38">
        <v>10</v>
      </c>
      <c r="F18" s="38">
        <v>7</v>
      </c>
      <c r="G18" s="38">
        <v>3</v>
      </c>
      <c r="H18" s="15"/>
    </row>
    <row r="19" spans="1:8" x14ac:dyDescent="0.3">
      <c r="A19" s="48" t="s">
        <v>7</v>
      </c>
      <c r="B19" s="48"/>
      <c r="C19" s="34" t="s">
        <v>12</v>
      </c>
      <c r="D19" s="34" t="s">
        <v>0</v>
      </c>
      <c r="E19" s="34">
        <f>SUM(E20:E21)</f>
        <v>24550</v>
      </c>
      <c r="F19" s="34">
        <f t="shared" ref="F19:H19" si="5">SUM(F20:F21)</f>
        <v>1579</v>
      </c>
      <c r="G19" s="34">
        <f t="shared" si="5"/>
        <v>22955</v>
      </c>
      <c r="H19" s="34">
        <f t="shared" si="5"/>
        <v>16</v>
      </c>
    </row>
    <row r="20" spans="1:8" x14ac:dyDescent="0.3">
      <c r="A20" s="35"/>
      <c r="B20" s="35"/>
      <c r="C20" s="36" t="s">
        <v>1</v>
      </c>
      <c r="D20" s="37" t="s">
        <v>2</v>
      </c>
      <c r="E20" s="38">
        <v>24411</v>
      </c>
      <c r="F20" s="38">
        <v>1474</v>
      </c>
      <c r="G20" s="38">
        <v>22921</v>
      </c>
      <c r="H20" s="38">
        <v>16</v>
      </c>
    </row>
    <row r="21" spans="1:8" x14ac:dyDescent="0.3">
      <c r="A21" s="33"/>
      <c r="B21" s="33"/>
      <c r="C21" s="36" t="s">
        <v>5</v>
      </c>
      <c r="D21" s="37" t="s">
        <v>3</v>
      </c>
      <c r="E21" s="38">
        <v>139</v>
      </c>
      <c r="F21" s="38">
        <v>105</v>
      </c>
      <c r="G21" s="38">
        <v>34</v>
      </c>
      <c r="H21" s="15"/>
    </row>
    <row r="22" spans="1:8" x14ac:dyDescent="0.3">
      <c r="A22" s="48" t="s">
        <v>8</v>
      </c>
      <c r="B22" s="48"/>
      <c r="C22" s="34" t="s">
        <v>12</v>
      </c>
      <c r="D22" s="34" t="s">
        <v>0</v>
      </c>
      <c r="E22" s="34">
        <f>SUM(E23:E24)</f>
        <v>29466</v>
      </c>
      <c r="F22" s="34">
        <f t="shared" ref="F22:H22" si="6">SUM(F23:F24)</f>
        <v>2443</v>
      </c>
      <c r="G22" s="34">
        <f t="shared" si="6"/>
        <v>27006</v>
      </c>
      <c r="H22" s="34">
        <f t="shared" si="6"/>
        <v>17</v>
      </c>
    </row>
    <row r="23" spans="1:8" x14ac:dyDescent="0.3">
      <c r="A23" s="35"/>
      <c r="B23" s="35"/>
      <c r="C23" s="36" t="s">
        <v>1</v>
      </c>
      <c r="D23" s="37" t="s">
        <v>2</v>
      </c>
      <c r="E23" s="38">
        <v>29292</v>
      </c>
      <c r="F23" s="38">
        <v>2299</v>
      </c>
      <c r="G23" s="38">
        <v>26976</v>
      </c>
      <c r="H23" s="38">
        <v>17</v>
      </c>
    </row>
    <row r="24" spans="1:8" x14ac:dyDescent="0.3">
      <c r="A24" s="33"/>
      <c r="B24" s="33"/>
      <c r="C24" s="36" t="s">
        <v>5</v>
      </c>
      <c r="D24" s="37" t="s">
        <v>3</v>
      </c>
      <c r="E24" s="38">
        <v>174</v>
      </c>
      <c r="F24" s="38">
        <v>144</v>
      </c>
      <c r="G24" s="38">
        <v>30</v>
      </c>
      <c r="H24" s="15"/>
    </row>
    <row r="25" spans="1:8" x14ac:dyDescent="0.3">
      <c r="A25" s="48" t="s">
        <v>9</v>
      </c>
      <c r="B25" s="48"/>
      <c r="C25" s="34" t="s">
        <v>12</v>
      </c>
      <c r="D25" s="34" t="s">
        <v>0</v>
      </c>
      <c r="E25" s="34">
        <f>SUM(E26:E27)</f>
        <v>3119</v>
      </c>
      <c r="F25" s="34">
        <f t="shared" ref="F25:H25" si="7">SUM(F26:F27)</f>
        <v>347</v>
      </c>
      <c r="G25" s="34">
        <f t="shared" si="7"/>
        <v>2772</v>
      </c>
      <c r="H25" s="34">
        <f t="shared" si="7"/>
        <v>0</v>
      </c>
    </row>
    <row r="26" spans="1:8" x14ac:dyDescent="0.3">
      <c r="A26" s="35"/>
      <c r="B26" s="35"/>
      <c r="C26" s="36" t="s">
        <v>1</v>
      </c>
      <c r="D26" s="37" t="s">
        <v>2</v>
      </c>
      <c r="E26" s="38">
        <v>3093</v>
      </c>
      <c r="F26" s="38">
        <v>326</v>
      </c>
      <c r="G26" s="38">
        <v>2767</v>
      </c>
      <c r="H26" s="38"/>
    </row>
    <row r="27" spans="1:8" x14ac:dyDescent="0.3">
      <c r="A27" s="33"/>
      <c r="B27" s="33"/>
      <c r="C27" s="36" t="s">
        <v>5</v>
      </c>
      <c r="D27" s="37" t="s">
        <v>3</v>
      </c>
      <c r="E27" s="38">
        <v>26</v>
      </c>
      <c r="F27" s="38">
        <v>21</v>
      </c>
      <c r="G27" s="38">
        <v>5</v>
      </c>
      <c r="H27" s="15"/>
    </row>
    <row r="28" spans="1:8" x14ac:dyDescent="0.3">
      <c r="A28" s="48" t="s">
        <v>10</v>
      </c>
      <c r="B28" s="48"/>
      <c r="C28" s="34" t="s">
        <v>12</v>
      </c>
      <c r="D28" s="34" t="s">
        <v>0</v>
      </c>
      <c r="E28" s="34">
        <f>SUM(E29:E30)</f>
        <v>356</v>
      </c>
      <c r="F28" s="34">
        <f t="shared" ref="F28:H28" si="8">SUM(F29:F30)</f>
        <v>84</v>
      </c>
      <c r="G28" s="34">
        <f t="shared" si="8"/>
        <v>272</v>
      </c>
      <c r="H28" s="34">
        <f t="shared" si="8"/>
        <v>0</v>
      </c>
    </row>
    <row r="29" spans="1:8" x14ac:dyDescent="0.3">
      <c r="A29" s="35"/>
      <c r="B29" s="35"/>
      <c r="C29" s="36" t="s">
        <v>1</v>
      </c>
      <c r="D29" s="37" t="s">
        <v>2</v>
      </c>
      <c r="E29" s="38">
        <v>351</v>
      </c>
      <c r="F29" s="38">
        <v>80</v>
      </c>
      <c r="G29" s="38">
        <v>271</v>
      </c>
      <c r="H29" s="15"/>
    </row>
    <row r="30" spans="1:8" x14ac:dyDescent="0.3">
      <c r="A30" s="33"/>
      <c r="B30" s="33"/>
      <c r="C30" s="36" t="s">
        <v>5</v>
      </c>
      <c r="D30" s="37" t="s">
        <v>3</v>
      </c>
      <c r="E30" s="38">
        <v>5</v>
      </c>
      <c r="F30" s="38">
        <v>4</v>
      </c>
      <c r="G30" s="15">
        <v>1</v>
      </c>
      <c r="H30" s="15"/>
    </row>
    <row r="31" spans="1:8" x14ac:dyDescent="0.3">
      <c r="A31" s="48" t="s">
        <v>11</v>
      </c>
      <c r="B31" s="48"/>
      <c r="C31" s="34" t="s">
        <v>12</v>
      </c>
      <c r="D31" s="34" t="s">
        <v>0</v>
      </c>
      <c r="E31" s="34">
        <f>SUM(E32:E33)</f>
        <v>52</v>
      </c>
      <c r="F31" s="34">
        <f t="shared" ref="F31:H31" si="9">SUM(F32:F33)</f>
        <v>15</v>
      </c>
      <c r="G31" s="34">
        <f t="shared" si="9"/>
        <v>37</v>
      </c>
      <c r="H31" s="34">
        <f t="shared" si="9"/>
        <v>0</v>
      </c>
    </row>
    <row r="32" spans="1:8" x14ac:dyDescent="0.3">
      <c r="A32" s="35"/>
      <c r="B32" s="35"/>
      <c r="C32" s="36" t="s">
        <v>1</v>
      </c>
      <c r="D32" s="37" t="s">
        <v>2</v>
      </c>
      <c r="E32" s="38">
        <v>52</v>
      </c>
      <c r="F32" s="38">
        <v>15</v>
      </c>
      <c r="G32" s="38">
        <v>37</v>
      </c>
      <c r="H32" s="15"/>
    </row>
    <row r="33" spans="1:8" x14ac:dyDescent="0.3">
      <c r="A33" s="33"/>
      <c r="B33" s="33"/>
      <c r="C33" s="36" t="s">
        <v>5</v>
      </c>
      <c r="D33" s="37" t="s">
        <v>3</v>
      </c>
      <c r="E33" s="15"/>
      <c r="F33" s="15"/>
      <c r="G33" s="15"/>
      <c r="H33" s="15"/>
    </row>
    <row r="34" spans="1:8" ht="14.4" customHeight="1" x14ac:dyDescent="0.3">
      <c r="A34" s="40" t="s">
        <v>146</v>
      </c>
      <c r="B34" s="40"/>
      <c r="C34" s="31" t="s">
        <v>12</v>
      </c>
      <c r="D34" s="32" t="s">
        <v>0</v>
      </c>
      <c r="E34" s="31">
        <f>SUM(E35:E36)</f>
        <v>34079</v>
      </c>
      <c r="F34" s="31">
        <f t="shared" ref="F34:H34" si="10">SUM(F35:F36)</f>
        <v>3205</v>
      </c>
      <c r="G34" s="31">
        <f t="shared" si="10"/>
        <v>30845</v>
      </c>
      <c r="H34" s="31">
        <f t="shared" si="10"/>
        <v>29</v>
      </c>
    </row>
    <row r="35" spans="1:8" x14ac:dyDescent="0.3">
      <c r="A35" s="40"/>
      <c r="B35" s="40"/>
      <c r="C35" s="31" t="s">
        <v>1</v>
      </c>
      <c r="D35" s="32" t="s">
        <v>2</v>
      </c>
      <c r="E35" s="31">
        <f>E38+E41+E44+E47+E50+E53+E56</f>
        <v>33805</v>
      </c>
      <c r="F35" s="31">
        <f t="shared" ref="F35:H36" si="11">F38+F41+F44+F47+F50+F53+F56</f>
        <v>2972</v>
      </c>
      <c r="G35" s="31">
        <f t="shared" si="11"/>
        <v>30804</v>
      </c>
      <c r="H35" s="31">
        <f t="shared" si="11"/>
        <v>29</v>
      </c>
    </row>
    <row r="36" spans="1:8" x14ac:dyDescent="0.3">
      <c r="A36" s="40"/>
      <c r="B36" s="40"/>
      <c r="C36" s="31" t="s">
        <v>5</v>
      </c>
      <c r="D36" s="32" t="s">
        <v>3</v>
      </c>
      <c r="E36" s="31">
        <f>E39+E42+E45+E48+E51+E54+E57</f>
        <v>274</v>
      </c>
      <c r="F36" s="31">
        <f t="shared" si="11"/>
        <v>233</v>
      </c>
      <c r="G36" s="31">
        <f t="shared" si="11"/>
        <v>41</v>
      </c>
      <c r="H36" s="31">
        <f t="shared" si="11"/>
        <v>0</v>
      </c>
    </row>
    <row r="37" spans="1:8" x14ac:dyDescent="0.3">
      <c r="A37" s="48" t="s">
        <v>4</v>
      </c>
      <c r="B37" s="48"/>
      <c r="C37" s="34" t="s">
        <v>12</v>
      </c>
      <c r="D37" s="34" t="s">
        <v>0</v>
      </c>
      <c r="E37" s="41">
        <f>SUM(E38:E39)</f>
        <v>11</v>
      </c>
      <c r="F37" s="41">
        <f t="shared" ref="F37:H37" si="12">SUM(F38:F39)</f>
        <v>0</v>
      </c>
      <c r="G37" s="41">
        <f t="shared" si="12"/>
        <v>11</v>
      </c>
      <c r="H37" s="41">
        <f t="shared" si="12"/>
        <v>0</v>
      </c>
    </row>
    <row r="38" spans="1:8" x14ac:dyDescent="0.3">
      <c r="A38" s="35"/>
      <c r="B38" s="35"/>
      <c r="C38" s="36" t="s">
        <v>1</v>
      </c>
      <c r="D38" s="37" t="s">
        <v>2</v>
      </c>
      <c r="E38" s="42">
        <v>11</v>
      </c>
      <c r="F38" s="38">
        <v>0</v>
      </c>
      <c r="G38" s="38">
        <v>11</v>
      </c>
      <c r="H38" s="15"/>
    </row>
    <row r="39" spans="1:8" x14ac:dyDescent="0.3">
      <c r="A39" s="35"/>
      <c r="B39" s="35"/>
      <c r="C39" s="39" t="s">
        <v>5</v>
      </c>
      <c r="D39" s="37" t="s">
        <v>3</v>
      </c>
      <c r="E39" s="42">
        <f t="shared" ref="E39:E57" si="13">SUM(F39:H39)</f>
        <v>0</v>
      </c>
      <c r="F39" s="15"/>
      <c r="G39" s="15"/>
      <c r="H39" s="15"/>
    </row>
    <row r="40" spans="1:8" x14ac:dyDescent="0.3">
      <c r="A40" s="48" t="s">
        <v>6</v>
      </c>
      <c r="B40" s="48"/>
      <c r="C40" s="34" t="s">
        <v>12</v>
      </c>
      <c r="D40" s="34" t="s">
        <v>0</v>
      </c>
      <c r="E40" s="41">
        <f>SUM(E41:E42)</f>
        <v>850</v>
      </c>
      <c r="F40" s="41">
        <f t="shared" ref="F40:H40" si="14">SUM(F41:F42)</f>
        <v>104</v>
      </c>
      <c r="G40" s="41">
        <f t="shared" si="14"/>
        <v>745</v>
      </c>
      <c r="H40" s="41">
        <f t="shared" si="14"/>
        <v>1</v>
      </c>
    </row>
    <row r="41" spans="1:8" x14ac:dyDescent="0.3">
      <c r="A41" s="35"/>
      <c r="B41" s="35"/>
      <c r="C41" s="36" t="s">
        <v>1</v>
      </c>
      <c r="D41" s="37" t="s">
        <v>2</v>
      </c>
      <c r="E41" s="42">
        <v>842</v>
      </c>
      <c r="F41" s="38">
        <v>97</v>
      </c>
      <c r="G41" s="38">
        <v>744</v>
      </c>
      <c r="H41" s="15">
        <v>1</v>
      </c>
    </row>
    <row r="42" spans="1:8" x14ac:dyDescent="0.3">
      <c r="A42" s="33"/>
      <c r="B42" s="33"/>
      <c r="C42" s="36" t="s">
        <v>5</v>
      </c>
      <c r="D42" s="37" t="s">
        <v>3</v>
      </c>
      <c r="E42" s="42">
        <v>8</v>
      </c>
      <c r="F42" s="38">
        <v>7</v>
      </c>
      <c r="G42" s="38">
        <v>1</v>
      </c>
      <c r="H42" s="15"/>
    </row>
    <row r="43" spans="1:8" x14ac:dyDescent="0.3">
      <c r="A43" s="48" t="s">
        <v>7</v>
      </c>
      <c r="B43" s="48"/>
      <c r="C43" s="34" t="s">
        <v>12</v>
      </c>
      <c r="D43" s="34" t="s">
        <v>0</v>
      </c>
      <c r="E43" s="41">
        <f>SUM(E44:E45)</f>
        <v>12540</v>
      </c>
      <c r="F43" s="41">
        <f t="shared" ref="F43:H43" si="15">SUM(F44:F45)</f>
        <v>1014</v>
      </c>
      <c r="G43" s="41">
        <f t="shared" si="15"/>
        <v>11513</v>
      </c>
      <c r="H43" s="41">
        <f t="shared" si="15"/>
        <v>13</v>
      </c>
    </row>
    <row r="44" spans="1:8" x14ac:dyDescent="0.3">
      <c r="A44" s="35"/>
      <c r="B44" s="35"/>
      <c r="C44" s="36" t="s">
        <v>1</v>
      </c>
      <c r="D44" s="37" t="s">
        <v>2</v>
      </c>
      <c r="E44" s="42">
        <v>12435</v>
      </c>
      <c r="F44" s="38">
        <v>932</v>
      </c>
      <c r="G44" s="38">
        <v>11490</v>
      </c>
      <c r="H44" s="38">
        <v>13</v>
      </c>
    </row>
    <row r="45" spans="1:8" x14ac:dyDescent="0.3">
      <c r="A45" s="33"/>
      <c r="B45" s="33"/>
      <c r="C45" s="36" t="s">
        <v>5</v>
      </c>
      <c r="D45" s="37" t="s">
        <v>3</v>
      </c>
      <c r="E45" s="42">
        <v>105</v>
      </c>
      <c r="F45" s="38">
        <v>82</v>
      </c>
      <c r="G45" s="38">
        <v>23</v>
      </c>
      <c r="H45" s="15"/>
    </row>
    <row r="46" spans="1:8" x14ac:dyDescent="0.3">
      <c r="A46" s="48" t="s">
        <v>8</v>
      </c>
      <c r="B46" s="48"/>
      <c r="C46" s="34" t="s">
        <v>12</v>
      </c>
      <c r="D46" s="34" t="s">
        <v>0</v>
      </c>
      <c r="E46" s="41">
        <f>SUM(E47:E48)</f>
        <v>18248</v>
      </c>
      <c r="F46" s="41">
        <f t="shared" ref="F46:H46" si="16">SUM(F47:F48)</f>
        <v>1747</v>
      </c>
      <c r="G46" s="41">
        <f t="shared" si="16"/>
        <v>16486</v>
      </c>
      <c r="H46" s="41">
        <f t="shared" si="16"/>
        <v>15</v>
      </c>
    </row>
    <row r="47" spans="1:8" x14ac:dyDescent="0.3">
      <c r="A47" s="35"/>
      <c r="B47" s="35"/>
      <c r="C47" s="36" t="s">
        <v>1</v>
      </c>
      <c r="D47" s="37" t="s">
        <v>2</v>
      </c>
      <c r="E47" s="42">
        <v>18113</v>
      </c>
      <c r="F47" s="38">
        <v>1627</v>
      </c>
      <c r="G47" s="38">
        <v>16471</v>
      </c>
      <c r="H47" s="38">
        <v>15</v>
      </c>
    </row>
    <row r="48" spans="1:8" x14ac:dyDescent="0.3">
      <c r="A48" s="33"/>
      <c r="B48" s="33"/>
      <c r="C48" s="36" t="s">
        <v>5</v>
      </c>
      <c r="D48" s="37" t="s">
        <v>3</v>
      </c>
      <c r="E48" s="42">
        <v>135</v>
      </c>
      <c r="F48" s="38">
        <v>120</v>
      </c>
      <c r="G48" s="38">
        <v>15</v>
      </c>
      <c r="H48" s="15"/>
    </row>
    <row r="49" spans="1:8" x14ac:dyDescent="0.3">
      <c r="A49" s="48" t="s">
        <v>9</v>
      </c>
      <c r="B49" s="48"/>
      <c r="C49" s="34" t="s">
        <v>12</v>
      </c>
      <c r="D49" s="34" t="s">
        <v>0</v>
      </c>
      <c r="E49" s="41">
        <f>SUM(E50:E51)</f>
        <v>2123</v>
      </c>
      <c r="F49" s="41">
        <f t="shared" ref="F49:H49" si="17">SUM(F50:F51)</f>
        <v>259</v>
      </c>
      <c r="G49" s="41">
        <f t="shared" si="17"/>
        <v>1864</v>
      </c>
      <c r="H49" s="41">
        <f t="shared" si="17"/>
        <v>0</v>
      </c>
    </row>
    <row r="50" spans="1:8" x14ac:dyDescent="0.3">
      <c r="A50" s="35"/>
      <c r="B50" s="35"/>
      <c r="C50" s="36" t="s">
        <v>1</v>
      </c>
      <c r="D50" s="37" t="s">
        <v>2</v>
      </c>
      <c r="E50" s="42">
        <v>2101</v>
      </c>
      <c r="F50" s="38">
        <v>238</v>
      </c>
      <c r="G50" s="38">
        <v>1863</v>
      </c>
      <c r="H50" s="38">
        <v>0</v>
      </c>
    </row>
    <row r="51" spans="1:8" x14ac:dyDescent="0.3">
      <c r="A51" s="33"/>
      <c r="B51" s="33"/>
      <c r="C51" s="36" t="s">
        <v>5</v>
      </c>
      <c r="D51" s="37" t="s">
        <v>3</v>
      </c>
      <c r="E51" s="42">
        <v>22</v>
      </c>
      <c r="F51" s="38">
        <v>21</v>
      </c>
      <c r="G51" s="38">
        <v>1</v>
      </c>
      <c r="H51" s="15"/>
    </row>
    <row r="52" spans="1:8" x14ac:dyDescent="0.3">
      <c r="A52" s="48" t="s">
        <v>10</v>
      </c>
      <c r="B52" s="48"/>
      <c r="C52" s="34" t="s">
        <v>12</v>
      </c>
      <c r="D52" s="34" t="s">
        <v>0</v>
      </c>
      <c r="E52" s="41">
        <f>SUM(E53:E54)</f>
        <v>265</v>
      </c>
      <c r="F52" s="41">
        <f t="shared" ref="F52:H52" si="18">SUM(F53:F54)</f>
        <v>68</v>
      </c>
      <c r="G52" s="41">
        <f t="shared" si="18"/>
        <v>197</v>
      </c>
      <c r="H52" s="41">
        <f t="shared" si="18"/>
        <v>0</v>
      </c>
    </row>
    <row r="53" spans="1:8" x14ac:dyDescent="0.3">
      <c r="A53" s="35"/>
      <c r="B53" s="35"/>
      <c r="C53" s="36" t="s">
        <v>1</v>
      </c>
      <c r="D53" s="37" t="s">
        <v>2</v>
      </c>
      <c r="E53" s="42">
        <v>261</v>
      </c>
      <c r="F53" s="38">
        <v>65</v>
      </c>
      <c r="G53" s="38">
        <v>196</v>
      </c>
      <c r="H53" s="15"/>
    </row>
    <row r="54" spans="1:8" x14ac:dyDescent="0.3">
      <c r="A54" s="33"/>
      <c r="B54" s="33"/>
      <c r="C54" s="36" t="s">
        <v>5</v>
      </c>
      <c r="D54" s="37" t="s">
        <v>3</v>
      </c>
      <c r="E54" s="42">
        <v>4</v>
      </c>
      <c r="F54" s="38">
        <v>3</v>
      </c>
      <c r="G54" s="15">
        <v>1</v>
      </c>
      <c r="H54" s="15"/>
    </row>
    <row r="55" spans="1:8" x14ac:dyDescent="0.3">
      <c r="A55" s="48" t="s">
        <v>11</v>
      </c>
      <c r="B55" s="48"/>
      <c r="C55" s="34" t="s">
        <v>12</v>
      </c>
      <c r="D55" s="34" t="s">
        <v>0</v>
      </c>
      <c r="E55" s="41">
        <f>SUM(E56:E57)</f>
        <v>42</v>
      </c>
      <c r="F55" s="41">
        <f t="shared" ref="F55:H55" si="19">SUM(F56:F57)</f>
        <v>13</v>
      </c>
      <c r="G55" s="41">
        <f t="shared" si="19"/>
        <v>29</v>
      </c>
      <c r="H55" s="41">
        <f t="shared" si="19"/>
        <v>0</v>
      </c>
    </row>
    <row r="56" spans="1:8" x14ac:dyDescent="0.3">
      <c r="A56" s="43"/>
      <c r="B56" s="43"/>
      <c r="C56" s="36" t="s">
        <v>1</v>
      </c>
      <c r="D56" s="37" t="s">
        <v>2</v>
      </c>
      <c r="E56" s="42">
        <v>42</v>
      </c>
      <c r="F56" s="44">
        <v>13</v>
      </c>
      <c r="G56" s="38">
        <v>29</v>
      </c>
      <c r="H56" s="15"/>
    </row>
    <row r="57" spans="1:8" x14ac:dyDescent="0.3">
      <c r="A57" s="43"/>
      <c r="B57" s="43"/>
      <c r="C57" s="36" t="s">
        <v>5</v>
      </c>
      <c r="D57" s="37" t="s">
        <v>3</v>
      </c>
      <c r="E57" s="42">
        <f t="shared" si="13"/>
        <v>0</v>
      </c>
      <c r="F57" s="45"/>
      <c r="G57" s="15"/>
      <c r="H57" s="15"/>
    </row>
    <row r="58" spans="1:8" x14ac:dyDescent="0.3">
      <c r="A58" s="40" t="s">
        <v>147</v>
      </c>
      <c r="B58" s="40"/>
      <c r="C58" s="31" t="s">
        <v>12</v>
      </c>
      <c r="D58" s="32" t="s">
        <v>0</v>
      </c>
      <c r="E58" s="31">
        <f>SUM(E59:E60)</f>
        <v>25153</v>
      </c>
      <c r="F58" s="46">
        <v>1436</v>
      </c>
      <c r="G58" s="31">
        <f t="shared" ref="G58:H58" si="20">SUM(G59:G60)</f>
        <v>23712</v>
      </c>
      <c r="H58" s="31">
        <f t="shared" si="20"/>
        <v>5</v>
      </c>
    </row>
    <row r="59" spans="1:8" x14ac:dyDescent="0.3">
      <c r="A59" s="40"/>
      <c r="B59" s="40"/>
      <c r="C59" s="31" t="s">
        <v>1</v>
      </c>
      <c r="D59" s="32" t="s">
        <v>2</v>
      </c>
      <c r="E59" s="31">
        <f>E62+E65+E68+E71+E74+E77+E80</f>
        <v>25073</v>
      </c>
      <c r="F59" s="46">
        <f t="shared" ref="F59:H60" si="21">F62+F65+F68+F71+F74+F77+F80</f>
        <v>1388</v>
      </c>
      <c r="G59" s="31">
        <f t="shared" si="21"/>
        <v>23680</v>
      </c>
      <c r="H59" s="31">
        <f t="shared" si="21"/>
        <v>5</v>
      </c>
    </row>
    <row r="60" spans="1:8" x14ac:dyDescent="0.3">
      <c r="A60" s="40"/>
      <c r="B60" s="40"/>
      <c r="C60" s="31" t="s">
        <v>5</v>
      </c>
      <c r="D60" s="32" t="s">
        <v>3</v>
      </c>
      <c r="E60" s="31">
        <f>E63+E66+E69+E72+E75+E78+E81</f>
        <v>80</v>
      </c>
      <c r="F60" s="46">
        <v>48</v>
      </c>
      <c r="G60" s="31">
        <f t="shared" si="21"/>
        <v>32</v>
      </c>
      <c r="H60" s="31">
        <f t="shared" si="21"/>
        <v>0</v>
      </c>
    </row>
    <row r="61" spans="1:8" x14ac:dyDescent="0.3">
      <c r="A61" s="48" t="s">
        <v>4</v>
      </c>
      <c r="B61" s="48"/>
      <c r="C61" s="34" t="s">
        <v>12</v>
      </c>
      <c r="D61" s="34" t="s">
        <v>0</v>
      </c>
      <c r="E61" s="34">
        <f>SUM(E62:E63)</f>
        <v>5</v>
      </c>
      <c r="F61" s="47">
        <f t="shared" ref="F61:H61" si="22">SUM(F62:F63)</f>
        <v>0</v>
      </c>
      <c r="G61" s="34">
        <f t="shared" si="22"/>
        <v>5</v>
      </c>
      <c r="H61" s="34">
        <f t="shared" si="22"/>
        <v>0</v>
      </c>
    </row>
    <row r="62" spans="1:8" x14ac:dyDescent="0.3">
      <c r="A62" s="35"/>
      <c r="B62" s="35"/>
      <c r="C62" s="36" t="s">
        <v>1</v>
      </c>
      <c r="D62" s="37" t="s">
        <v>2</v>
      </c>
      <c r="E62" s="42">
        <v>5</v>
      </c>
      <c r="F62" s="44"/>
      <c r="G62" s="38">
        <v>5</v>
      </c>
      <c r="H62" s="15"/>
    </row>
    <row r="63" spans="1:8" x14ac:dyDescent="0.3">
      <c r="A63" s="35"/>
      <c r="B63" s="35"/>
      <c r="C63" s="39" t="s">
        <v>5</v>
      </c>
      <c r="D63" s="37" t="s">
        <v>3</v>
      </c>
      <c r="E63" s="42">
        <f t="shared" ref="E63:E81" si="23">SUM(F63:H63)</f>
        <v>0</v>
      </c>
      <c r="F63" s="45"/>
      <c r="G63" s="15"/>
      <c r="H63" s="15"/>
    </row>
    <row r="64" spans="1:8" x14ac:dyDescent="0.3">
      <c r="A64" s="48" t="s">
        <v>6</v>
      </c>
      <c r="B64" s="48"/>
      <c r="C64" s="34" t="s">
        <v>12</v>
      </c>
      <c r="D64" s="34" t="s">
        <v>0</v>
      </c>
      <c r="E64" s="34">
        <f>SUM(E65:E66)</f>
        <v>823</v>
      </c>
      <c r="F64" s="34">
        <f t="shared" ref="F64:H64" si="24">SUM(F65:F66)</f>
        <v>69</v>
      </c>
      <c r="G64" s="34">
        <f t="shared" si="24"/>
        <v>754</v>
      </c>
      <c r="H64" s="34">
        <f t="shared" si="24"/>
        <v>0</v>
      </c>
    </row>
    <row r="65" spans="1:8" x14ac:dyDescent="0.3">
      <c r="A65" s="35"/>
      <c r="B65" s="35"/>
      <c r="C65" s="36" t="s">
        <v>1</v>
      </c>
      <c r="D65" s="37" t="s">
        <v>2</v>
      </c>
      <c r="E65" s="42">
        <v>821</v>
      </c>
      <c r="F65" s="38">
        <v>69</v>
      </c>
      <c r="G65" s="38">
        <v>752</v>
      </c>
      <c r="H65" s="15"/>
    </row>
    <row r="66" spans="1:8" x14ac:dyDescent="0.3">
      <c r="A66" s="33"/>
      <c r="B66" s="33"/>
      <c r="C66" s="36" t="s">
        <v>5</v>
      </c>
      <c r="D66" s="37" t="s">
        <v>3</v>
      </c>
      <c r="E66" s="42">
        <v>2</v>
      </c>
      <c r="F66" s="38" t="s">
        <v>46</v>
      </c>
      <c r="G66" s="38">
        <v>2</v>
      </c>
      <c r="H66" s="15"/>
    </row>
    <row r="67" spans="1:8" x14ac:dyDescent="0.3">
      <c r="A67" s="48" t="s">
        <v>7</v>
      </c>
      <c r="B67" s="48"/>
      <c r="C67" s="34" t="s">
        <v>12</v>
      </c>
      <c r="D67" s="34" t="s">
        <v>0</v>
      </c>
      <c r="E67" s="34">
        <f>SUM(E68:E69)</f>
        <v>12010</v>
      </c>
      <c r="F67" s="34">
        <f t="shared" ref="F67:H67" si="25">SUM(F68:F69)</f>
        <v>565</v>
      </c>
      <c r="G67" s="34">
        <f t="shared" si="25"/>
        <v>11442</v>
      </c>
      <c r="H67" s="34">
        <f t="shared" si="25"/>
        <v>3</v>
      </c>
    </row>
    <row r="68" spans="1:8" x14ac:dyDescent="0.3">
      <c r="A68" s="35"/>
      <c r="B68" s="35"/>
      <c r="C68" s="36" t="s">
        <v>1</v>
      </c>
      <c r="D68" s="37" t="s">
        <v>2</v>
      </c>
      <c r="E68" s="42">
        <v>11976</v>
      </c>
      <c r="F68" s="38">
        <v>542</v>
      </c>
      <c r="G68" s="38">
        <v>11431</v>
      </c>
      <c r="H68" s="38">
        <v>3</v>
      </c>
    </row>
    <row r="69" spans="1:8" x14ac:dyDescent="0.3">
      <c r="A69" s="33"/>
      <c r="B69" s="33"/>
      <c r="C69" s="36" t="s">
        <v>5</v>
      </c>
      <c r="D69" s="37" t="s">
        <v>3</v>
      </c>
      <c r="E69" s="42">
        <v>34</v>
      </c>
      <c r="F69" s="38">
        <v>23</v>
      </c>
      <c r="G69" s="38">
        <v>11</v>
      </c>
      <c r="H69" s="15"/>
    </row>
    <row r="70" spans="1:8" x14ac:dyDescent="0.3">
      <c r="A70" s="48" t="s">
        <v>8</v>
      </c>
      <c r="B70" s="48"/>
      <c r="C70" s="34" t="s">
        <v>12</v>
      </c>
      <c r="D70" s="34" t="s">
        <v>0</v>
      </c>
      <c r="E70" s="34">
        <f>SUM(E71:E72)</f>
        <v>11218</v>
      </c>
      <c r="F70" s="34">
        <f t="shared" ref="F70:H70" si="26">SUM(F71:F72)</f>
        <v>696</v>
      </c>
      <c r="G70" s="34">
        <f t="shared" si="26"/>
        <v>10520</v>
      </c>
      <c r="H70" s="34">
        <f t="shared" si="26"/>
        <v>2</v>
      </c>
    </row>
    <row r="71" spans="1:8" x14ac:dyDescent="0.3">
      <c r="A71" s="35"/>
      <c r="B71" s="35"/>
      <c r="C71" s="36" t="s">
        <v>1</v>
      </c>
      <c r="D71" s="37" t="s">
        <v>2</v>
      </c>
      <c r="E71" s="42">
        <v>11179</v>
      </c>
      <c r="F71" s="38">
        <v>672</v>
      </c>
      <c r="G71" s="38">
        <v>10505</v>
      </c>
      <c r="H71" s="38">
        <v>2</v>
      </c>
    </row>
    <row r="72" spans="1:8" x14ac:dyDescent="0.3">
      <c r="A72" s="33"/>
      <c r="B72" s="33"/>
      <c r="C72" s="36" t="s">
        <v>5</v>
      </c>
      <c r="D72" s="37" t="s">
        <v>3</v>
      </c>
      <c r="E72" s="42">
        <v>39</v>
      </c>
      <c r="F72" s="38">
        <v>24</v>
      </c>
      <c r="G72" s="38">
        <v>15</v>
      </c>
      <c r="H72" s="15"/>
    </row>
    <row r="73" spans="1:8" x14ac:dyDescent="0.3">
      <c r="A73" s="48" t="s">
        <v>9</v>
      </c>
      <c r="B73" s="48"/>
      <c r="C73" s="34" t="s">
        <v>12</v>
      </c>
      <c r="D73" s="34" t="s">
        <v>0</v>
      </c>
      <c r="E73" s="34">
        <f>SUM(E74:E75)</f>
        <v>996</v>
      </c>
      <c r="F73" s="34">
        <f t="shared" ref="F73:H73" si="27">SUM(F74:F75)</f>
        <v>88</v>
      </c>
      <c r="G73" s="34">
        <f t="shared" si="27"/>
        <v>908</v>
      </c>
      <c r="H73" s="34">
        <f t="shared" si="27"/>
        <v>0</v>
      </c>
    </row>
    <row r="74" spans="1:8" x14ac:dyDescent="0.3">
      <c r="A74" s="35"/>
      <c r="B74" s="35"/>
      <c r="C74" s="36" t="s">
        <v>1</v>
      </c>
      <c r="D74" s="37" t="s">
        <v>2</v>
      </c>
      <c r="E74" s="42">
        <v>992</v>
      </c>
      <c r="F74" s="38">
        <v>88</v>
      </c>
      <c r="G74" s="38">
        <v>904</v>
      </c>
      <c r="H74" s="38"/>
    </row>
    <row r="75" spans="1:8" x14ac:dyDescent="0.3">
      <c r="A75" s="33"/>
      <c r="B75" s="33"/>
      <c r="C75" s="36" t="s">
        <v>5</v>
      </c>
      <c r="D75" s="37" t="s">
        <v>3</v>
      </c>
      <c r="E75" s="42">
        <v>4</v>
      </c>
      <c r="F75" s="38" t="s">
        <v>46</v>
      </c>
      <c r="G75" s="38">
        <v>4</v>
      </c>
      <c r="H75" s="15"/>
    </row>
    <row r="76" spans="1:8" x14ac:dyDescent="0.3">
      <c r="A76" s="48" t="s">
        <v>10</v>
      </c>
      <c r="B76" s="48"/>
      <c r="C76" s="34" t="s">
        <v>12</v>
      </c>
      <c r="D76" s="34" t="s">
        <v>0</v>
      </c>
      <c r="E76" s="34">
        <f>SUM(E77:E78)</f>
        <v>91</v>
      </c>
      <c r="F76" s="34">
        <f t="shared" ref="F76:H76" si="28">SUM(F77:F78)</f>
        <v>16</v>
      </c>
      <c r="G76" s="34">
        <f t="shared" si="28"/>
        <v>75</v>
      </c>
      <c r="H76" s="34">
        <f t="shared" si="28"/>
        <v>0</v>
      </c>
    </row>
    <row r="77" spans="1:8" x14ac:dyDescent="0.3">
      <c r="A77" s="35"/>
      <c r="B77" s="35"/>
      <c r="C77" s="36" t="s">
        <v>1</v>
      </c>
      <c r="D77" s="37" t="s">
        <v>2</v>
      </c>
      <c r="E77" s="42">
        <v>90</v>
      </c>
      <c r="F77" s="38">
        <v>15</v>
      </c>
      <c r="G77" s="38">
        <v>75</v>
      </c>
      <c r="H77" s="15"/>
    </row>
    <row r="78" spans="1:8" x14ac:dyDescent="0.3">
      <c r="A78" s="33"/>
      <c r="B78" s="33"/>
      <c r="C78" s="36" t="s">
        <v>5</v>
      </c>
      <c r="D78" s="37" t="s">
        <v>3</v>
      </c>
      <c r="E78" s="42">
        <v>1</v>
      </c>
      <c r="F78" s="38">
        <v>1</v>
      </c>
      <c r="G78" s="15"/>
      <c r="H78" s="15"/>
    </row>
    <row r="79" spans="1:8" x14ac:dyDescent="0.3">
      <c r="A79" s="48" t="s">
        <v>11</v>
      </c>
      <c r="B79" s="48"/>
      <c r="C79" s="34" t="s">
        <v>12</v>
      </c>
      <c r="D79" s="34" t="s">
        <v>0</v>
      </c>
      <c r="E79" s="34">
        <f>SUM(E80:E81)</f>
        <v>10</v>
      </c>
      <c r="F79" s="34">
        <f t="shared" ref="F79:H79" si="29">SUM(F80:F81)</f>
        <v>2</v>
      </c>
      <c r="G79" s="34">
        <f t="shared" si="29"/>
        <v>8</v>
      </c>
      <c r="H79" s="34">
        <f t="shared" si="29"/>
        <v>0</v>
      </c>
    </row>
    <row r="80" spans="1:8" x14ac:dyDescent="0.3">
      <c r="A80" s="43"/>
      <c r="B80" s="43"/>
      <c r="C80" s="36" t="s">
        <v>1</v>
      </c>
      <c r="D80" s="37" t="s">
        <v>2</v>
      </c>
      <c r="E80" s="42">
        <v>10</v>
      </c>
      <c r="F80" s="38">
        <v>2</v>
      </c>
      <c r="G80" s="38">
        <v>8</v>
      </c>
      <c r="H80" s="15"/>
    </row>
    <row r="81" spans="1:8" x14ac:dyDescent="0.3">
      <c r="A81" s="43"/>
      <c r="B81" s="43"/>
      <c r="C81" s="36" t="s">
        <v>5</v>
      </c>
      <c r="D81" s="37" t="s">
        <v>3</v>
      </c>
      <c r="E81" s="42">
        <f t="shared" si="23"/>
        <v>0</v>
      </c>
      <c r="F81" s="15"/>
      <c r="G81" s="15"/>
      <c r="H81" s="15"/>
    </row>
  </sheetData>
  <mergeCells count="74">
    <mergeCell ref="A81:B81"/>
    <mergeCell ref="F7:H7"/>
    <mergeCell ref="A4:H4"/>
    <mergeCell ref="A5:H5"/>
    <mergeCell ref="A76:B76"/>
    <mergeCell ref="A77:B77"/>
    <mergeCell ref="A78:B78"/>
    <mergeCell ref="A79:B79"/>
    <mergeCell ref="A80:B80"/>
    <mergeCell ref="A71:B71"/>
    <mergeCell ref="A72:B72"/>
    <mergeCell ref="A73:B73"/>
    <mergeCell ref="A74:B74"/>
    <mergeCell ref="A75:B75"/>
    <mergeCell ref="A66:B66"/>
    <mergeCell ref="A56:B56"/>
    <mergeCell ref="A67:B67"/>
    <mergeCell ref="A68:B68"/>
    <mergeCell ref="A69:B69"/>
    <mergeCell ref="A70:B70"/>
    <mergeCell ref="A57:B57"/>
    <mergeCell ref="A61:B61"/>
    <mergeCell ref="A62:B62"/>
    <mergeCell ref="A63:B63"/>
    <mergeCell ref="A64:B64"/>
    <mergeCell ref="A65:B65"/>
    <mergeCell ref="A51:B51"/>
    <mergeCell ref="A52:B52"/>
    <mergeCell ref="A53:B53"/>
    <mergeCell ref="A54:B54"/>
    <mergeCell ref="A55:B55"/>
    <mergeCell ref="A34:B36"/>
    <mergeCell ref="A58:B60"/>
    <mergeCell ref="A37:B37"/>
    <mergeCell ref="A38:B38"/>
    <mergeCell ref="A39:B39"/>
    <mergeCell ref="A40:B40"/>
    <mergeCell ref="A41:B41"/>
    <mergeCell ref="A43:B43"/>
    <mergeCell ref="A42:B42"/>
    <mergeCell ref="A44:B44"/>
    <mergeCell ref="A45:B45"/>
    <mergeCell ref="A46:B46"/>
    <mergeCell ref="A47:B47"/>
    <mergeCell ref="A48:B48"/>
    <mergeCell ref="A49:B49"/>
    <mergeCell ref="A50:B50"/>
    <mergeCell ref="A13:B13"/>
    <mergeCell ref="A10:B12"/>
    <mergeCell ref="F8:F9"/>
    <mergeCell ref="G8:G9"/>
    <mergeCell ref="A7:B9"/>
    <mergeCell ref="C7:E9"/>
    <mergeCell ref="A22:B22"/>
    <mergeCell ref="A28:B28"/>
    <mergeCell ref="A24:B24"/>
    <mergeCell ref="A25:B25"/>
    <mergeCell ref="A27:B27"/>
    <mergeCell ref="A29:B29"/>
    <mergeCell ref="H8:H9"/>
    <mergeCell ref="A30:B30"/>
    <mergeCell ref="A31:B31"/>
    <mergeCell ref="A33:B33"/>
    <mergeCell ref="A32:B32"/>
    <mergeCell ref="A14:B14"/>
    <mergeCell ref="A15:B15"/>
    <mergeCell ref="A17:B17"/>
    <mergeCell ref="A20:B20"/>
    <mergeCell ref="A23:B23"/>
    <mergeCell ref="A26:B26"/>
    <mergeCell ref="A16:B16"/>
    <mergeCell ref="A18:B18"/>
    <mergeCell ref="A19:B19"/>
    <mergeCell ref="A21:B2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455FC-E5F7-4482-970F-13C546EE760C}">
  <dimension ref="A1:T68"/>
  <sheetViews>
    <sheetView workbookViewId="0"/>
  </sheetViews>
  <sheetFormatPr defaultRowHeight="13.2" x14ac:dyDescent="0.3"/>
  <cols>
    <col min="1" max="1" width="38.33203125" style="2" customWidth="1"/>
    <col min="2" max="15" width="8.88671875" style="2"/>
    <col min="16" max="16" width="11.44140625" style="2" customWidth="1"/>
    <col min="17" max="16384" width="8.88671875" style="2"/>
  </cols>
  <sheetData>
    <row r="1" spans="1:20" x14ac:dyDescent="0.3">
      <c r="A1" s="1" t="s">
        <v>58</v>
      </c>
      <c r="B1" s="1"/>
      <c r="C1" s="1"/>
      <c r="D1" s="1"/>
      <c r="E1" s="1"/>
      <c r="F1" s="1"/>
      <c r="G1" s="1"/>
    </row>
    <row r="2" spans="1:20" x14ac:dyDescent="0.3">
      <c r="A2" s="3" t="s">
        <v>59</v>
      </c>
      <c r="B2" s="1"/>
      <c r="C2" s="1"/>
      <c r="D2" s="1"/>
      <c r="E2" s="1"/>
      <c r="F2" s="1"/>
    </row>
    <row r="3" spans="1:20" x14ac:dyDescent="0.3">
      <c r="A3" s="1"/>
      <c r="B3" s="1"/>
      <c r="C3" s="1"/>
      <c r="D3" s="1"/>
      <c r="E3" s="1"/>
      <c r="F3" s="1"/>
    </row>
    <row r="4" spans="1:20" x14ac:dyDescent="0.3">
      <c r="A4" s="1" t="s">
        <v>78</v>
      </c>
    </row>
    <row r="5" spans="1:20" x14ac:dyDescent="0.3">
      <c r="A5" s="3" t="s">
        <v>79</v>
      </c>
    </row>
    <row r="7" spans="1:20" x14ac:dyDescent="0.3">
      <c r="A7" s="28" t="s">
        <v>148</v>
      </c>
      <c r="B7" s="65" t="s">
        <v>149</v>
      </c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</row>
    <row r="8" spans="1:20" x14ac:dyDescent="0.3">
      <c r="A8" s="28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</row>
    <row r="9" spans="1:20" x14ac:dyDescent="0.3">
      <c r="A9" s="28"/>
      <c r="B9" s="28" t="s">
        <v>150</v>
      </c>
      <c r="C9" s="28">
        <v>0</v>
      </c>
      <c r="D9" s="28">
        <v>1</v>
      </c>
      <c r="E9" s="28">
        <v>2</v>
      </c>
      <c r="F9" s="28">
        <v>3</v>
      </c>
      <c r="G9" s="66">
        <v>4</v>
      </c>
      <c r="H9" s="66">
        <v>5</v>
      </c>
      <c r="I9" s="66">
        <v>6</v>
      </c>
      <c r="J9" s="66">
        <v>7</v>
      </c>
      <c r="K9" s="66">
        <v>8</v>
      </c>
      <c r="L9" s="66">
        <v>9</v>
      </c>
      <c r="M9" s="66">
        <v>10</v>
      </c>
      <c r="N9" s="66">
        <v>11</v>
      </c>
      <c r="O9" s="66">
        <v>12</v>
      </c>
      <c r="P9" s="67" t="s">
        <v>151</v>
      </c>
    </row>
    <row r="10" spans="1:20" x14ac:dyDescent="0.3">
      <c r="A10" s="28"/>
      <c r="B10" s="28"/>
      <c r="C10" s="28"/>
      <c r="D10" s="28"/>
      <c r="E10" s="28"/>
      <c r="F10" s="28"/>
      <c r="G10" s="66"/>
      <c r="H10" s="66"/>
      <c r="I10" s="66"/>
      <c r="J10" s="66"/>
      <c r="K10" s="66"/>
      <c r="L10" s="66"/>
      <c r="M10" s="66"/>
      <c r="N10" s="66"/>
      <c r="O10" s="66"/>
      <c r="P10" s="67"/>
    </row>
    <row r="11" spans="1:20" x14ac:dyDescent="0.3">
      <c r="A11" s="28"/>
      <c r="B11" s="28"/>
      <c r="C11" s="28"/>
      <c r="D11" s="28"/>
      <c r="E11" s="28"/>
      <c r="F11" s="28"/>
      <c r="G11" s="66"/>
      <c r="H11" s="66"/>
      <c r="I11" s="66"/>
      <c r="J11" s="66"/>
      <c r="K11" s="66"/>
      <c r="L11" s="66"/>
      <c r="M11" s="66"/>
      <c r="N11" s="66"/>
      <c r="O11" s="66"/>
      <c r="P11" s="67"/>
    </row>
    <row r="12" spans="1:20" x14ac:dyDescent="0.3">
      <c r="A12" s="28"/>
      <c r="B12" s="28"/>
      <c r="C12" s="28"/>
      <c r="D12" s="28"/>
      <c r="E12" s="28"/>
      <c r="F12" s="28"/>
      <c r="G12" s="66"/>
      <c r="H12" s="66"/>
      <c r="I12" s="66"/>
      <c r="J12" s="66"/>
      <c r="K12" s="66"/>
      <c r="L12" s="66"/>
      <c r="M12" s="66"/>
      <c r="N12" s="66"/>
      <c r="O12" s="66"/>
      <c r="P12" s="67"/>
    </row>
    <row r="13" spans="1:20" ht="27" customHeight="1" x14ac:dyDescent="0.3">
      <c r="A13" s="53" t="s">
        <v>145</v>
      </c>
      <c r="B13" s="54">
        <f>SUM(B14:B27)</f>
        <v>58080</v>
      </c>
      <c r="C13" s="54">
        <f t="shared" ref="C13:P13" si="0">SUM(C14:C27)</f>
        <v>50440</v>
      </c>
      <c r="D13" s="54">
        <f t="shared" si="0"/>
        <v>5716</v>
      </c>
      <c r="E13" s="54">
        <f t="shared" si="0"/>
        <v>1373</v>
      </c>
      <c r="F13" s="54">
        <f t="shared" si="0"/>
        <v>315</v>
      </c>
      <c r="G13" s="54">
        <f t="shared" si="0"/>
        <v>111</v>
      </c>
      <c r="H13" s="54">
        <f t="shared" si="0"/>
        <v>34</v>
      </c>
      <c r="I13" s="54">
        <f t="shared" si="0"/>
        <v>21</v>
      </c>
      <c r="J13" s="54">
        <f t="shared" si="0"/>
        <v>5</v>
      </c>
      <c r="K13" s="54">
        <f t="shared" si="0"/>
        <v>7</v>
      </c>
      <c r="L13" s="54">
        <f t="shared" si="0"/>
        <v>3</v>
      </c>
      <c r="M13" s="54">
        <f t="shared" si="0"/>
        <v>2</v>
      </c>
      <c r="N13" s="54">
        <v>0</v>
      </c>
      <c r="O13" s="54">
        <f t="shared" si="0"/>
        <v>5</v>
      </c>
      <c r="P13" s="54">
        <f t="shared" si="0"/>
        <v>48</v>
      </c>
      <c r="S13" s="51"/>
      <c r="T13" s="51"/>
    </row>
    <row r="14" spans="1:20" x14ac:dyDescent="0.3">
      <c r="A14" s="55">
        <v>0</v>
      </c>
      <c r="B14" s="56">
        <f>SUM(C14:P14)</f>
        <v>29206</v>
      </c>
      <c r="C14" s="56">
        <v>26894</v>
      </c>
      <c r="D14" s="56">
        <v>1834</v>
      </c>
      <c r="E14" s="56">
        <v>361</v>
      </c>
      <c r="F14" s="56">
        <v>75</v>
      </c>
      <c r="G14" s="56">
        <v>26</v>
      </c>
      <c r="H14" s="56">
        <v>2</v>
      </c>
      <c r="I14" s="56">
        <v>4</v>
      </c>
      <c r="J14" s="56" t="s">
        <v>46</v>
      </c>
      <c r="K14" s="56">
        <v>2</v>
      </c>
      <c r="L14" s="15">
        <v>1</v>
      </c>
      <c r="M14" s="56">
        <v>1</v>
      </c>
      <c r="N14" s="15" t="s">
        <v>46</v>
      </c>
      <c r="O14" s="15">
        <v>1</v>
      </c>
      <c r="P14" s="56">
        <v>5</v>
      </c>
    </row>
    <row r="15" spans="1:20" x14ac:dyDescent="0.3">
      <c r="A15" s="55">
        <v>1</v>
      </c>
      <c r="B15" s="56">
        <f t="shared" ref="B15:B27" si="1">SUM(C15:P15)</f>
        <v>18595</v>
      </c>
      <c r="C15" s="56">
        <v>15666</v>
      </c>
      <c r="D15" s="56">
        <v>2269</v>
      </c>
      <c r="E15" s="56">
        <v>481</v>
      </c>
      <c r="F15" s="56">
        <v>95</v>
      </c>
      <c r="G15" s="56">
        <v>30</v>
      </c>
      <c r="H15" s="56">
        <v>12</v>
      </c>
      <c r="I15" s="56">
        <v>7</v>
      </c>
      <c r="J15" s="56">
        <v>1</v>
      </c>
      <c r="K15" s="15">
        <v>2</v>
      </c>
      <c r="L15" s="56" t="s">
        <v>80</v>
      </c>
      <c r="M15" s="15" t="s">
        <v>46</v>
      </c>
      <c r="N15" s="15"/>
      <c r="O15" s="15">
        <v>3</v>
      </c>
      <c r="P15" s="56">
        <v>29</v>
      </c>
    </row>
    <row r="16" spans="1:20" x14ac:dyDescent="0.3">
      <c r="A16" s="55">
        <v>2</v>
      </c>
      <c r="B16" s="56">
        <f t="shared" si="1"/>
        <v>7185</v>
      </c>
      <c r="C16" s="56">
        <v>5681</v>
      </c>
      <c r="D16" s="56">
        <v>1075</v>
      </c>
      <c r="E16" s="56">
        <v>324</v>
      </c>
      <c r="F16" s="56">
        <v>65</v>
      </c>
      <c r="G16" s="56">
        <v>21</v>
      </c>
      <c r="H16" s="56">
        <v>6</v>
      </c>
      <c r="I16" s="56">
        <v>4</v>
      </c>
      <c r="J16" s="56">
        <v>1</v>
      </c>
      <c r="K16" s="56">
        <v>1</v>
      </c>
      <c r="L16" s="15">
        <v>1</v>
      </c>
      <c r="M16" s="15" t="s">
        <v>46</v>
      </c>
      <c r="N16" s="15"/>
      <c r="O16" s="15">
        <v>1</v>
      </c>
      <c r="P16" s="56">
        <v>5</v>
      </c>
    </row>
    <row r="17" spans="1:16" x14ac:dyDescent="0.3">
      <c r="A17" s="55">
        <v>3</v>
      </c>
      <c r="B17" s="56">
        <f t="shared" si="1"/>
        <v>1978</v>
      </c>
      <c r="C17" s="56">
        <v>1444</v>
      </c>
      <c r="D17" s="56">
        <v>338</v>
      </c>
      <c r="E17" s="56">
        <v>124</v>
      </c>
      <c r="F17" s="56">
        <v>45</v>
      </c>
      <c r="G17" s="56">
        <v>13</v>
      </c>
      <c r="H17" s="56">
        <v>6</v>
      </c>
      <c r="I17" s="15">
        <v>3</v>
      </c>
      <c r="J17" s="56">
        <v>1</v>
      </c>
      <c r="K17" s="56" t="s">
        <v>46</v>
      </c>
      <c r="L17" s="56" t="s">
        <v>46</v>
      </c>
      <c r="M17" s="15" t="s">
        <v>46</v>
      </c>
      <c r="N17" s="15"/>
      <c r="O17" s="15"/>
      <c r="P17" s="15">
        <v>4</v>
      </c>
    </row>
    <row r="18" spans="1:16" x14ac:dyDescent="0.3">
      <c r="A18" s="55">
        <v>4</v>
      </c>
      <c r="B18" s="56">
        <f t="shared" si="1"/>
        <v>581</v>
      </c>
      <c r="C18" s="56">
        <v>382</v>
      </c>
      <c r="D18" s="56">
        <v>125</v>
      </c>
      <c r="E18" s="56">
        <v>46</v>
      </c>
      <c r="F18" s="56">
        <v>15</v>
      </c>
      <c r="G18" s="56">
        <v>7</v>
      </c>
      <c r="H18" s="56">
        <v>1</v>
      </c>
      <c r="I18" s="15">
        <v>1</v>
      </c>
      <c r="J18" s="15"/>
      <c r="K18" s="15">
        <v>1</v>
      </c>
      <c r="L18" s="15" t="s">
        <v>46</v>
      </c>
      <c r="M18" s="15">
        <v>1</v>
      </c>
      <c r="N18" s="15" t="s">
        <v>46</v>
      </c>
      <c r="O18" s="15"/>
      <c r="P18" s="15">
        <v>2</v>
      </c>
    </row>
    <row r="19" spans="1:16" x14ac:dyDescent="0.3">
      <c r="A19" s="55">
        <v>5</v>
      </c>
      <c r="B19" s="56">
        <f t="shared" si="1"/>
        <v>248</v>
      </c>
      <c r="C19" s="56">
        <v>164</v>
      </c>
      <c r="D19" s="56">
        <v>40</v>
      </c>
      <c r="E19" s="56">
        <v>21</v>
      </c>
      <c r="F19" s="56">
        <v>10</v>
      </c>
      <c r="G19" s="56">
        <v>6</v>
      </c>
      <c r="H19" s="56">
        <v>3</v>
      </c>
      <c r="I19" s="56">
        <v>1</v>
      </c>
      <c r="J19" s="15">
        <v>2</v>
      </c>
      <c r="K19" s="15" t="s">
        <v>46</v>
      </c>
      <c r="L19" s="15">
        <v>1</v>
      </c>
      <c r="M19" s="15"/>
      <c r="N19" s="15"/>
      <c r="O19" s="15"/>
      <c r="P19" s="15" t="s">
        <v>46</v>
      </c>
    </row>
    <row r="20" spans="1:16" x14ac:dyDescent="0.3">
      <c r="A20" s="55">
        <v>6</v>
      </c>
      <c r="B20" s="56">
        <f t="shared" si="1"/>
        <v>135</v>
      </c>
      <c r="C20" s="56">
        <v>95</v>
      </c>
      <c r="D20" s="56">
        <v>15</v>
      </c>
      <c r="E20" s="56">
        <v>8</v>
      </c>
      <c r="F20" s="56">
        <v>7</v>
      </c>
      <c r="G20" s="15">
        <v>5</v>
      </c>
      <c r="H20" s="15">
        <v>3</v>
      </c>
      <c r="I20" s="56">
        <v>1</v>
      </c>
      <c r="J20" s="15"/>
      <c r="K20" s="15">
        <v>1</v>
      </c>
      <c r="L20" s="56" t="s">
        <v>46</v>
      </c>
      <c r="M20" s="15"/>
      <c r="N20" s="15"/>
      <c r="O20" s="15"/>
      <c r="P20" s="15"/>
    </row>
    <row r="21" spans="1:16" x14ac:dyDescent="0.3">
      <c r="A21" s="55">
        <v>7</v>
      </c>
      <c r="B21" s="56">
        <f t="shared" si="1"/>
        <v>66</v>
      </c>
      <c r="C21" s="56">
        <v>43</v>
      </c>
      <c r="D21" s="56">
        <v>11</v>
      </c>
      <c r="E21" s="15">
        <v>5</v>
      </c>
      <c r="F21" s="15">
        <v>3</v>
      </c>
      <c r="G21" s="56">
        <v>3</v>
      </c>
      <c r="H21" s="15"/>
      <c r="I21" s="15"/>
      <c r="J21" s="15" t="s">
        <v>46</v>
      </c>
      <c r="K21" s="15"/>
      <c r="L21" s="15"/>
      <c r="M21" s="15"/>
      <c r="N21" s="15"/>
      <c r="O21" s="15"/>
      <c r="P21" s="15">
        <v>1</v>
      </c>
    </row>
    <row r="22" spans="1:16" x14ac:dyDescent="0.3">
      <c r="A22" s="55">
        <v>8</v>
      </c>
      <c r="B22" s="56">
        <f t="shared" si="1"/>
        <v>36</v>
      </c>
      <c r="C22" s="56">
        <v>31</v>
      </c>
      <c r="D22" s="56">
        <v>3</v>
      </c>
      <c r="E22" s="15">
        <v>2</v>
      </c>
      <c r="F22" s="15"/>
      <c r="G22" s="15" t="s">
        <v>46</v>
      </c>
      <c r="H22" s="15"/>
      <c r="I22" s="15"/>
      <c r="J22" s="15"/>
      <c r="K22" s="15"/>
      <c r="L22" s="15"/>
      <c r="M22" s="15"/>
      <c r="N22" s="15"/>
      <c r="O22" s="15"/>
      <c r="P22" s="56" t="s">
        <v>46</v>
      </c>
    </row>
    <row r="23" spans="1:16" x14ac:dyDescent="0.3">
      <c r="A23" s="55">
        <v>9</v>
      </c>
      <c r="B23" s="56">
        <f t="shared" si="1"/>
        <v>16</v>
      </c>
      <c r="C23" s="56">
        <v>12</v>
      </c>
      <c r="D23" s="56">
        <v>3</v>
      </c>
      <c r="E23" s="15" t="s">
        <v>46</v>
      </c>
      <c r="F23" s="15"/>
      <c r="G23" s="15" t="s">
        <v>46</v>
      </c>
      <c r="H23" s="15">
        <v>1</v>
      </c>
      <c r="I23" s="56" t="s">
        <v>46</v>
      </c>
      <c r="J23" s="15"/>
      <c r="K23" s="15"/>
      <c r="L23" s="15"/>
      <c r="M23" s="15"/>
      <c r="N23" s="15"/>
      <c r="O23" s="15"/>
      <c r="P23" s="15"/>
    </row>
    <row r="24" spans="1:16" x14ac:dyDescent="0.3">
      <c r="A24" s="55">
        <v>10</v>
      </c>
      <c r="B24" s="56">
        <f t="shared" si="1"/>
        <v>9</v>
      </c>
      <c r="C24" s="15">
        <v>7</v>
      </c>
      <c r="D24" s="15">
        <v>2</v>
      </c>
      <c r="E24" s="15" t="s">
        <v>46</v>
      </c>
      <c r="F24" s="15" t="s">
        <v>46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</row>
    <row r="25" spans="1:16" x14ac:dyDescent="0.3">
      <c r="A25" s="55">
        <v>11</v>
      </c>
      <c r="B25" s="56">
        <f t="shared" si="1"/>
        <v>4</v>
      </c>
      <c r="C25" s="15">
        <v>3</v>
      </c>
      <c r="D25" s="15"/>
      <c r="E25" s="15">
        <v>1</v>
      </c>
      <c r="F25" s="56" t="s">
        <v>46</v>
      </c>
      <c r="G25" s="56" t="s">
        <v>46</v>
      </c>
      <c r="H25" s="15"/>
      <c r="I25" s="15"/>
      <c r="J25" s="15" t="s">
        <v>46</v>
      </c>
      <c r="K25" s="15" t="s">
        <v>46</v>
      </c>
      <c r="L25" s="15" t="s">
        <v>46</v>
      </c>
      <c r="M25" s="15"/>
      <c r="N25" s="15"/>
      <c r="O25" s="15"/>
      <c r="P25" s="15"/>
    </row>
    <row r="26" spans="1:16" ht="26.4" x14ac:dyDescent="0.3">
      <c r="A26" s="57" t="s">
        <v>152</v>
      </c>
      <c r="B26" s="56">
        <f t="shared" si="1"/>
        <v>2</v>
      </c>
      <c r="C26" s="56">
        <v>2</v>
      </c>
      <c r="D26" s="56" t="s">
        <v>46</v>
      </c>
      <c r="E26" s="56" t="s">
        <v>46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</row>
    <row r="27" spans="1:16" ht="26.4" x14ac:dyDescent="0.3">
      <c r="A27" s="58" t="s">
        <v>153</v>
      </c>
      <c r="B27" s="56">
        <f t="shared" si="1"/>
        <v>19</v>
      </c>
      <c r="C27" s="56">
        <v>16</v>
      </c>
      <c r="D27" s="15">
        <v>1</v>
      </c>
      <c r="E27" s="56" t="s">
        <v>46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56">
        <v>2</v>
      </c>
    </row>
    <row r="28" spans="1:16" ht="26.4" x14ac:dyDescent="0.3">
      <c r="A28" s="59" t="s">
        <v>154</v>
      </c>
      <c r="B28" s="60">
        <f>SUM(B29:B42)</f>
        <v>33271</v>
      </c>
      <c r="C28" s="60">
        <f t="shared" ref="C28:P28" si="2">SUM(C29:C42)</f>
        <v>27846</v>
      </c>
      <c r="D28" s="60">
        <f t="shared" si="2"/>
        <v>4102</v>
      </c>
      <c r="E28" s="60">
        <f t="shared" si="2"/>
        <v>952</v>
      </c>
      <c r="F28" s="60">
        <f t="shared" si="2"/>
        <v>220</v>
      </c>
      <c r="G28" s="60">
        <f t="shared" si="2"/>
        <v>79</v>
      </c>
      <c r="H28" s="60">
        <f t="shared" si="2"/>
        <v>24</v>
      </c>
      <c r="I28" s="60">
        <f t="shared" si="2"/>
        <v>15</v>
      </c>
      <c r="J28" s="60">
        <f t="shared" si="2"/>
        <v>1</v>
      </c>
      <c r="K28" s="60">
        <f t="shared" si="2"/>
        <v>4</v>
      </c>
      <c r="L28" s="60">
        <f t="shared" si="2"/>
        <v>2</v>
      </c>
      <c r="M28" s="60">
        <f t="shared" si="2"/>
        <v>1</v>
      </c>
      <c r="N28" s="60">
        <f t="shared" si="2"/>
        <v>0</v>
      </c>
      <c r="O28" s="60">
        <f t="shared" si="2"/>
        <v>3</v>
      </c>
      <c r="P28" s="60">
        <f t="shared" si="2"/>
        <v>22</v>
      </c>
    </row>
    <row r="29" spans="1:16" x14ac:dyDescent="0.3">
      <c r="A29" s="61">
        <v>0</v>
      </c>
      <c r="B29" s="62">
        <f>SUM(C29:P29)</f>
        <v>16078</v>
      </c>
      <c r="C29" s="62">
        <v>14361</v>
      </c>
      <c r="D29" s="62">
        <v>1358</v>
      </c>
      <c r="E29" s="62">
        <v>267</v>
      </c>
      <c r="F29" s="62">
        <v>60</v>
      </c>
      <c r="G29" s="62">
        <v>21</v>
      </c>
      <c r="H29" s="62">
        <v>1</v>
      </c>
      <c r="I29" s="62">
        <v>4</v>
      </c>
      <c r="J29" s="62"/>
      <c r="K29" s="62">
        <v>1</v>
      </c>
      <c r="L29" s="63">
        <v>1</v>
      </c>
      <c r="M29" s="62"/>
      <c r="N29" s="63"/>
      <c r="O29" s="63">
        <v>1</v>
      </c>
      <c r="P29" s="62">
        <v>3</v>
      </c>
    </row>
    <row r="30" spans="1:16" x14ac:dyDescent="0.3">
      <c r="A30" s="61">
        <v>1</v>
      </c>
      <c r="B30" s="62">
        <f t="shared" ref="B30:B42" si="3">SUM(C30:P30)</f>
        <v>11325</v>
      </c>
      <c r="C30" s="62">
        <v>9214</v>
      </c>
      <c r="D30" s="62">
        <v>1650</v>
      </c>
      <c r="E30" s="62">
        <v>341</v>
      </c>
      <c r="F30" s="62">
        <v>69</v>
      </c>
      <c r="G30" s="62">
        <v>22</v>
      </c>
      <c r="H30" s="62">
        <v>9</v>
      </c>
      <c r="I30" s="62">
        <v>6</v>
      </c>
      <c r="J30" s="62"/>
      <c r="K30" s="63">
        <v>2</v>
      </c>
      <c r="L30" s="62"/>
      <c r="M30" s="63"/>
      <c r="N30" s="63"/>
      <c r="O30" s="63">
        <v>1</v>
      </c>
      <c r="P30" s="62">
        <v>11</v>
      </c>
    </row>
    <row r="31" spans="1:16" x14ac:dyDescent="0.3">
      <c r="A31" s="61">
        <v>2</v>
      </c>
      <c r="B31" s="62">
        <f t="shared" si="3"/>
        <v>4060</v>
      </c>
      <c r="C31" s="62">
        <v>3067</v>
      </c>
      <c r="D31" s="62">
        <v>716</v>
      </c>
      <c r="E31" s="62">
        <v>215</v>
      </c>
      <c r="F31" s="62">
        <v>38</v>
      </c>
      <c r="G31" s="62">
        <v>13</v>
      </c>
      <c r="H31" s="62">
        <v>2</v>
      </c>
      <c r="I31" s="62">
        <v>2</v>
      </c>
      <c r="J31" s="62"/>
      <c r="K31" s="62">
        <v>1</v>
      </c>
      <c r="L31" s="63">
        <v>1</v>
      </c>
      <c r="M31" s="63"/>
      <c r="N31" s="63"/>
      <c r="O31" s="63">
        <v>1</v>
      </c>
      <c r="P31" s="62">
        <v>4</v>
      </c>
    </row>
    <row r="32" spans="1:16" x14ac:dyDescent="0.3">
      <c r="A32" s="61">
        <v>3</v>
      </c>
      <c r="B32" s="62">
        <f t="shared" si="3"/>
        <v>1151</v>
      </c>
      <c r="C32" s="62">
        <v>798</v>
      </c>
      <c r="D32" s="62">
        <v>235</v>
      </c>
      <c r="E32" s="62">
        <v>75</v>
      </c>
      <c r="F32" s="62">
        <v>27</v>
      </c>
      <c r="G32" s="62">
        <v>9</v>
      </c>
      <c r="H32" s="62">
        <v>4</v>
      </c>
      <c r="I32" s="63">
        <v>2</v>
      </c>
      <c r="J32" s="62"/>
      <c r="K32" s="62"/>
      <c r="L32" s="62"/>
      <c r="M32" s="63"/>
      <c r="N32" s="63"/>
      <c r="O32" s="63"/>
      <c r="P32" s="63">
        <v>1</v>
      </c>
    </row>
    <row r="33" spans="1:16" x14ac:dyDescent="0.3">
      <c r="A33" s="61">
        <v>4</v>
      </c>
      <c r="B33" s="62">
        <f t="shared" si="3"/>
        <v>339</v>
      </c>
      <c r="C33" s="62">
        <v>199</v>
      </c>
      <c r="D33" s="62">
        <v>87</v>
      </c>
      <c r="E33" s="62">
        <v>32</v>
      </c>
      <c r="F33" s="62">
        <v>13</v>
      </c>
      <c r="G33" s="62">
        <v>5</v>
      </c>
      <c r="H33" s="62">
        <v>1</v>
      </c>
      <c r="I33" s="63"/>
      <c r="J33" s="63"/>
      <c r="K33" s="63"/>
      <c r="L33" s="63"/>
      <c r="M33" s="63">
        <v>1</v>
      </c>
      <c r="N33" s="63"/>
      <c r="O33" s="63"/>
      <c r="P33" s="63">
        <v>1</v>
      </c>
    </row>
    <row r="34" spans="1:16" x14ac:dyDescent="0.3">
      <c r="A34" s="61">
        <v>5</v>
      </c>
      <c r="B34" s="62">
        <f t="shared" si="3"/>
        <v>149</v>
      </c>
      <c r="C34" s="62">
        <v>89</v>
      </c>
      <c r="D34" s="62">
        <v>30</v>
      </c>
      <c r="E34" s="62">
        <v>11</v>
      </c>
      <c r="F34" s="62">
        <v>9</v>
      </c>
      <c r="G34" s="62">
        <v>5</v>
      </c>
      <c r="H34" s="62">
        <v>3</v>
      </c>
      <c r="I34" s="62">
        <v>1</v>
      </c>
      <c r="J34" s="63">
        <v>1</v>
      </c>
      <c r="K34" s="63"/>
      <c r="L34" s="63"/>
      <c r="M34" s="63"/>
      <c r="N34" s="63"/>
      <c r="O34" s="63"/>
      <c r="P34" s="63"/>
    </row>
    <row r="35" spans="1:16" x14ac:dyDescent="0.3">
      <c r="A35" s="61">
        <v>6</v>
      </c>
      <c r="B35" s="62">
        <f t="shared" si="3"/>
        <v>72</v>
      </c>
      <c r="C35" s="62">
        <v>49</v>
      </c>
      <c r="D35" s="62">
        <v>11</v>
      </c>
      <c r="E35" s="62">
        <v>5</v>
      </c>
      <c r="F35" s="62">
        <v>3</v>
      </c>
      <c r="G35" s="63">
        <v>1</v>
      </c>
      <c r="H35" s="63">
        <v>3</v>
      </c>
      <c r="I35" s="62"/>
      <c r="J35" s="63"/>
      <c r="K35" s="63"/>
      <c r="L35" s="62"/>
      <c r="M35" s="63"/>
      <c r="N35" s="63"/>
      <c r="O35" s="63"/>
      <c r="P35" s="63"/>
    </row>
    <row r="36" spans="1:16" x14ac:dyDescent="0.3">
      <c r="A36" s="61">
        <v>7</v>
      </c>
      <c r="B36" s="62">
        <f t="shared" si="3"/>
        <v>44</v>
      </c>
      <c r="C36" s="62">
        <v>27</v>
      </c>
      <c r="D36" s="62">
        <v>7</v>
      </c>
      <c r="E36" s="63">
        <v>5</v>
      </c>
      <c r="F36" s="63">
        <v>1</v>
      </c>
      <c r="G36" s="62">
        <v>3</v>
      </c>
      <c r="H36" s="63"/>
      <c r="I36" s="63"/>
      <c r="J36" s="63"/>
      <c r="K36" s="63"/>
      <c r="L36" s="63"/>
      <c r="M36" s="63"/>
      <c r="N36" s="63"/>
      <c r="O36" s="63"/>
      <c r="P36" s="63">
        <v>1</v>
      </c>
    </row>
    <row r="37" spans="1:16" x14ac:dyDescent="0.3">
      <c r="A37" s="61">
        <v>8</v>
      </c>
      <c r="B37" s="62">
        <f t="shared" si="3"/>
        <v>27</v>
      </c>
      <c r="C37" s="62">
        <v>23</v>
      </c>
      <c r="D37" s="62">
        <v>3</v>
      </c>
      <c r="E37" s="63">
        <v>1</v>
      </c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2"/>
    </row>
    <row r="38" spans="1:16" x14ac:dyDescent="0.3">
      <c r="A38" s="61">
        <v>9</v>
      </c>
      <c r="B38" s="62">
        <f t="shared" si="3"/>
        <v>10</v>
      </c>
      <c r="C38" s="62">
        <v>6</v>
      </c>
      <c r="D38" s="62">
        <v>3</v>
      </c>
      <c r="E38" s="63"/>
      <c r="F38" s="63"/>
      <c r="G38" s="63"/>
      <c r="H38" s="63">
        <v>1</v>
      </c>
      <c r="I38" s="62"/>
      <c r="J38" s="63"/>
      <c r="K38" s="63"/>
      <c r="L38" s="63"/>
      <c r="M38" s="63"/>
      <c r="N38" s="63"/>
      <c r="O38" s="63"/>
      <c r="P38" s="63"/>
    </row>
    <row r="39" spans="1:16" x14ac:dyDescent="0.3">
      <c r="A39" s="61">
        <v>10</v>
      </c>
      <c r="B39" s="62">
        <f t="shared" si="3"/>
        <v>6</v>
      </c>
      <c r="C39" s="63">
        <v>4</v>
      </c>
      <c r="D39" s="63">
        <v>2</v>
      </c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</row>
    <row r="40" spans="1:16" x14ac:dyDescent="0.3">
      <c r="A40" s="61">
        <v>11</v>
      </c>
      <c r="B40" s="62">
        <f t="shared" si="3"/>
        <v>1</v>
      </c>
      <c r="C40" s="63">
        <v>1</v>
      </c>
      <c r="D40" s="63"/>
      <c r="E40" s="63"/>
      <c r="F40" s="62"/>
      <c r="G40" s="62"/>
      <c r="H40" s="63"/>
      <c r="I40" s="63"/>
      <c r="J40" s="63"/>
      <c r="K40" s="63"/>
      <c r="L40" s="63"/>
      <c r="M40" s="63"/>
      <c r="N40" s="63"/>
      <c r="O40" s="63"/>
      <c r="P40" s="63"/>
    </row>
    <row r="41" spans="1:16" ht="26.4" x14ac:dyDescent="0.3">
      <c r="A41" s="57" t="s">
        <v>152</v>
      </c>
      <c r="B41" s="62">
        <f t="shared" si="3"/>
        <v>2</v>
      </c>
      <c r="C41" s="62">
        <v>2</v>
      </c>
      <c r="D41" s="62"/>
      <c r="E41" s="62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</row>
    <row r="42" spans="1:16" ht="26.4" x14ac:dyDescent="0.3">
      <c r="A42" s="58" t="s">
        <v>153</v>
      </c>
      <c r="B42" s="62">
        <f t="shared" si="3"/>
        <v>7</v>
      </c>
      <c r="C42" s="62">
        <v>6</v>
      </c>
      <c r="D42" s="63"/>
      <c r="E42" s="62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2">
        <v>1</v>
      </c>
    </row>
    <row r="43" spans="1:16" ht="26.4" x14ac:dyDescent="0.3">
      <c r="A43" s="64" t="s">
        <v>155</v>
      </c>
      <c r="B43" s="60">
        <f>SUM(B44:B57)</f>
        <v>24809</v>
      </c>
      <c r="C43" s="60">
        <f t="shared" ref="C43:P43" si="4">SUM(C44:C57)</f>
        <v>22594</v>
      </c>
      <c r="D43" s="60">
        <f t="shared" si="4"/>
        <v>1614</v>
      </c>
      <c r="E43" s="60">
        <f t="shared" si="4"/>
        <v>421</v>
      </c>
      <c r="F43" s="60">
        <f t="shared" si="4"/>
        <v>95</v>
      </c>
      <c r="G43" s="60">
        <f t="shared" si="4"/>
        <v>32</v>
      </c>
      <c r="H43" s="60">
        <f t="shared" si="4"/>
        <v>10</v>
      </c>
      <c r="I43" s="60">
        <f t="shared" si="4"/>
        <v>6</v>
      </c>
      <c r="J43" s="60">
        <f t="shared" si="4"/>
        <v>4</v>
      </c>
      <c r="K43" s="60">
        <f t="shared" si="4"/>
        <v>3</v>
      </c>
      <c r="L43" s="60">
        <f t="shared" si="4"/>
        <v>1</v>
      </c>
      <c r="M43" s="60">
        <f t="shared" si="4"/>
        <v>1</v>
      </c>
      <c r="N43" s="60">
        <f t="shared" si="4"/>
        <v>0</v>
      </c>
      <c r="O43" s="60">
        <f t="shared" si="4"/>
        <v>2</v>
      </c>
      <c r="P43" s="60">
        <f t="shared" si="4"/>
        <v>26</v>
      </c>
    </row>
    <row r="44" spans="1:16" x14ac:dyDescent="0.3">
      <c r="A44" s="61">
        <v>0</v>
      </c>
      <c r="B44" s="62">
        <f>SUM(C44:P44)</f>
        <v>13128</v>
      </c>
      <c r="C44" s="62">
        <v>12533</v>
      </c>
      <c r="D44" s="62">
        <v>476</v>
      </c>
      <c r="E44" s="62">
        <v>94</v>
      </c>
      <c r="F44" s="62">
        <v>15</v>
      </c>
      <c r="G44" s="62">
        <v>5</v>
      </c>
      <c r="H44" s="62">
        <v>1</v>
      </c>
      <c r="I44" s="63"/>
      <c r="J44" s="63" t="s">
        <v>46</v>
      </c>
      <c r="K44" s="63">
        <v>1</v>
      </c>
      <c r="L44" s="62" t="s">
        <v>46</v>
      </c>
      <c r="M44" s="63">
        <v>1</v>
      </c>
      <c r="N44" s="63"/>
      <c r="O44" s="63"/>
      <c r="P44" s="62">
        <v>2</v>
      </c>
    </row>
    <row r="45" spans="1:16" x14ac:dyDescent="0.3">
      <c r="A45" s="61">
        <v>1</v>
      </c>
      <c r="B45" s="62">
        <f t="shared" ref="B45:B57" si="5">SUM(C45:P45)</f>
        <v>7270</v>
      </c>
      <c r="C45" s="62">
        <v>6452</v>
      </c>
      <c r="D45" s="62">
        <v>619</v>
      </c>
      <c r="E45" s="62">
        <v>140</v>
      </c>
      <c r="F45" s="62">
        <v>26</v>
      </c>
      <c r="G45" s="62">
        <v>8</v>
      </c>
      <c r="H45" s="62">
        <v>3</v>
      </c>
      <c r="I45" s="63">
        <v>1</v>
      </c>
      <c r="J45" s="63">
        <v>1</v>
      </c>
      <c r="K45" s="63"/>
      <c r="L45" s="63"/>
      <c r="M45" s="62"/>
      <c r="N45" s="63"/>
      <c r="O45" s="63">
        <v>2</v>
      </c>
      <c r="P45" s="62">
        <v>18</v>
      </c>
    </row>
    <row r="46" spans="1:16" x14ac:dyDescent="0.3">
      <c r="A46" s="61">
        <v>2</v>
      </c>
      <c r="B46" s="62">
        <f t="shared" si="5"/>
        <v>3125</v>
      </c>
      <c r="C46" s="62">
        <v>2614</v>
      </c>
      <c r="D46" s="62">
        <v>359</v>
      </c>
      <c r="E46" s="62">
        <v>109</v>
      </c>
      <c r="F46" s="62">
        <v>27</v>
      </c>
      <c r="G46" s="62">
        <v>8</v>
      </c>
      <c r="H46" s="62">
        <v>4</v>
      </c>
      <c r="I46" s="63">
        <v>2</v>
      </c>
      <c r="J46" s="63">
        <v>1</v>
      </c>
      <c r="K46" s="62"/>
      <c r="L46" s="63"/>
      <c r="M46" s="63"/>
      <c r="N46" s="63"/>
      <c r="O46" s="63"/>
      <c r="P46" s="62">
        <v>1</v>
      </c>
    </row>
    <row r="47" spans="1:16" x14ac:dyDescent="0.3">
      <c r="A47" s="61">
        <v>3</v>
      </c>
      <c r="B47" s="62">
        <f t="shared" si="5"/>
        <v>827</v>
      </c>
      <c r="C47" s="62">
        <v>646</v>
      </c>
      <c r="D47" s="62">
        <v>103</v>
      </c>
      <c r="E47" s="62">
        <v>49</v>
      </c>
      <c r="F47" s="62">
        <v>18</v>
      </c>
      <c r="G47" s="62">
        <v>4</v>
      </c>
      <c r="H47" s="62">
        <v>2</v>
      </c>
      <c r="I47" s="62">
        <v>1</v>
      </c>
      <c r="J47" s="63">
        <v>1</v>
      </c>
      <c r="K47" s="63"/>
      <c r="L47" s="63"/>
      <c r="M47" s="63"/>
      <c r="N47" s="63"/>
      <c r="O47" s="63"/>
      <c r="P47" s="63">
        <v>3</v>
      </c>
    </row>
    <row r="48" spans="1:16" x14ac:dyDescent="0.3">
      <c r="A48" s="61">
        <v>4</v>
      </c>
      <c r="B48" s="62">
        <f t="shared" si="5"/>
        <v>242</v>
      </c>
      <c r="C48" s="62">
        <v>183</v>
      </c>
      <c r="D48" s="62">
        <v>38</v>
      </c>
      <c r="E48" s="62">
        <v>14</v>
      </c>
      <c r="F48" s="62">
        <v>2</v>
      </c>
      <c r="G48" s="62">
        <v>2</v>
      </c>
      <c r="H48" s="63"/>
      <c r="I48" s="63">
        <v>1</v>
      </c>
      <c r="J48" s="63"/>
      <c r="K48" s="63">
        <v>1</v>
      </c>
      <c r="L48" s="63"/>
      <c r="M48" s="63"/>
      <c r="N48" s="63"/>
      <c r="O48" s="63"/>
      <c r="P48" s="62">
        <v>1</v>
      </c>
    </row>
    <row r="49" spans="1:16" x14ac:dyDescent="0.3">
      <c r="A49" s="61">
        <v>5</v>
      </c>
      <c r="B49" s="62">
        <f t="shared" si="5"/>
        <v>99</v>
      </c>
      <c r="C49" s="62">
        <v>75</v>
      </c>
      <c r="D49" s="62">
        <v>10</v>
      </c>
      <c r="E49" s="62">
        <v>10</v>
      </c>
      <c r="F49" s="62">
        <v>1</v>
      </c>
      <c r="G49" s="62">
        <v>1</v>
      </c>
      <c r="H49" s="62"/>
      <c r="I49" s="63"/>
      <c r="J49" s="63">
        <v>1</v>
      </c>
      <c r="K49" s="63"/>
      <c r="L49" s="63">
        <v>1</v>
      </c>
      <c r="M49" s="63"/>
      <c r="N49" s="63"/>
      <c r="O49" s="63"/>
      <c r="P49" s="62"/>
    </row>
    <row r="50" spans="1:16" x14ac:dyDescent="0.3">
      <c r="A50" s="61">
        <v>6</v>
      </c>
      <c r="B50" s="62">
        <f t="shared" si="5"/>
        <v>63</v>
      </c>
      <c r="C50" s="62">
        <v>46</v>
      </c>
      <c r="D50" s="62">
        <v>4</v>
      </c>
      <c r="E50" s="62">
        <v>3</v>
      </c>
      <c r="F50" s="62">
        <v>4</v>
      </c>
      <c r="G50" s="62">
        <v>4</v>
      </c>
      <c r="H50" s="62"/>
      <c r="I50" s="63">
        <v>1</v>
      </c>
      <c r="J50" s="62"/>
      <c r="K50" s="63">
        <v>1</v>
      </c>
      <c r="L50" s="63"/>
      <c r="M50" s="63"/>
      <c r="N50" s="63"/>
      <c r="O50" s="63"/>
      <c r="P50" s="63"/>
    </row>
    <row r="51" spans="1:16" x14ac:dyDescent="0.3">
      <c r="A51" s="61">
        <v>7</v>
      </c>
      <c r="B51" s="62">
        <f t="shared" si="5"/>
        <v>22</v>
      </c>
      <c r="C51" s="62">
        <v>16</v>
      </c>
      <c r="D51" s="62">
        <v>4</v>
      </c>
      <c r="E51" s="62"/>
      <c r="F51" s="63">
        <v>2</v>
      </c>
      <c r="G51" s="62"/>
      <c r="H51" s="63"/>
      <c r="I51" s="63"/>
      <c r="J51" s="63"/>
      <c r="K51" s="63"/>
      <c r="L51" s="63"/>
      <c r="M51" s="63"/>
      <c r="N51" s="63"/>
      <c r="O51" s="63"/>
      <c r="P51" s="63"/>
    </row>
    <row r="52" spans="1:16" x14ac:dyDescent="0.3">
      <c r="A52" s="61">
        <v>8</v>
      </c>
      <c r="B52" s="62">
        <f t="shared" si="5"/>
        <v>9</v>
      </c>
      <c r="C52" s="62">
        <v>8</v>
      </c>
      <c r="D52" s="63"/>
      <c r="E52" s="62">
        <v>1</v>
      </c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</row>
    <row r="53" spans="1:16" x14ac:dyDescent="0.3">
      <c r="A53" s="61">
        <v>9</v>
      </c>
      <c r="B53" s="62">
        <f t="shared" si="5"/>
        <v>6</v>
      </c>
      <c r="C53" s="62">
        <v>6</v>
      </c>
      <c r="D53" s="63"/>
      <c r="E53" s="63"/>
      <c r="F53" s="63"/>
      <c r="G53" s="63"/>
      <c r="H53" s="62"/>
      <c r="I53" s="63"/>
      <c r="J53" s="63"/>
      <c r="K53" s="63"/>
      <c r="L53" s="63"/>
      <c r="M53" s="63"/>
      <c r="N53" s="63"/>
      <c r="O53" s="63"/>
      <c r="P53" s="63"/>
    </row>
    <row r="54" spans="1:16" x14ac:dyDescent="0.3">
      <c r="A54" s="61">
        <v>10</v>
      </c>
      <c r="B54" s="62">
        <f t="shared" si="5"/>
        <v>3</v>
      </c>
      <c r="C54" s="62">
        <v>3</v>
      </c>
      <c r="D54" s="63"/>
      <c r="E54" s="62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</row>
    <row r="55" spans="1:16" x14ac:dyDescent="0.3">
      <c r="A55" s="61">
        <v>11</v>
      </c>
      <c r="B55" s="62">
        <f t="shared" si="5"/>
        <v>3</v>
      </c>
      <c r="C55" s="62">
        <v>2</v>
      </c>
      <c r="D55" s="63"/>
      <c r="E55" s="63">
        <v>1</v>
      </c>
      <c r="F55" s="63"/>
      <c r="G55" s="62"/>
      <c r="H55" s="63"/>
      <c r="I55" s="63"/>
      <c r="J55" s="63"/>
      <c r="K55" s="63"/>
      <c r="L55" s="63"/>
      <c r="M55" s="63"/>
      <c r="N55" s="63"/>
      <c r="O55" s="63"/>
      <c r="P55" s="63"/>
    </row>
    <row r="56" spans="1:16" ht="26.4" x14ac:dyDescent="0.3">
      <c r="A56" s="57" t="s">
        <v>152</v>
      </c>
      <c r="B56" s="62">
        <f t="shared" si="5"/>
        <v>12</v>
      </c>
      <c r="C56" s="62">
        <v>10</v>
      </c>
      <c r="D56" s="63">
        <v>1</v>
      </c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>
        <v>1</v>
      </c>
    </row>
    <row r="57" spans="1:16" ht="26.4" x14ac:dyDescent="0.3">
      <c r="A57" s="58" t="s">
        <v>153</v>
      </c>
      <c r="B57" s="62">
        <f t="shared" si="5"/>
        <v>0</v>
      </c>
      <c r="C57" s="62"/>
      <c r="D57" s="62"/>
      <c r="E57" s="62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2"/>
    </row>
    <row r="58" spans="1:16" x14ac:dyDescent="0.3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</row>
    <row r="59" spans="1:16" x14ac:dyDescent="0.3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</row>
    <row r="60" spans="1:16" x14ac:dyDescent="0.3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</row>
    <row r="61" spans="1:16" x14ac:dyDescent="0.3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</row>
    <row r="62" spans="1:16" x14ac:dyDescent="0.3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</row>
    <row r="63" spans="1:16" x14ac:dyDescent="0.3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</row>
    <row r="64" spans="1:16" x14ac:dyDescent="0.3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</row>
    <row r="65" spans="1:16" x14ac:dyDescent="0.3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</row>
    <row r="66" spans="1:16" x14ac:dyDescent="0.3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</row>
    <row r="67" spans="1:16" x14ac:dyDescent="0.3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</row>
    <row r="68" spans="1:16" x14ac:dyDescent="0.3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</row>
  </sheetData>
  <mergeCells count="17">
    <mergeCell ref="A7:A12"/>
    <mergeCell ref="B7:P8"/>
    <mergeCell ref="B9:B12"/>
    <mergeCell ref="C9:C12"/>
    <mergeCell ref="D9:D12"/>
    <mergeCell ref="E9:E12"/>
    <mergeCell ref="F9:F12"/>
    <mergeCell ref="G9:G12"/>
    <mergeCell ref="H9:H12"/>
    <mergeCell ref="I9:I12"/>
    <mergeCell ref="P9:P12"/>
    <mergeCell ref="J9:J12"/>
    <mergeCell ref="K9:K12"/>
    <mergeCell ref="L9:L12"/>
    <mergeCell ref="M9:M12"/>
    <mergeCell ref="N9:N12"/>
    <mergeCell ref="O9:O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07B35-1417-4DBF-9BD1-BCA62E4B690C}">
  <dimension ref="A1:W127"/>
  <sheetViews>
    <sheetView workbookViewId="0"/>
  </sheetViews>
  <sheetFormatPr defaultRowHeight="13.2" x14ac:dyDescent="0.3"/>
  <cols>
    <col min="1" max="1" width="38" style="2" customWidth="1"/>
    <col min="2" max="12" width="10.6640625" style="2" customWidth="1"/>
    <col min="13" max="16384" width="8.88671875" style="2"/>
  </cols>
  <sheetData>
    <row r="1" spans="1:14" x14ac:dyDescent="0.3">
      <c r="A1" s="1" t="s">
        <v>58</v>
      </c>
      <c r="B1" s="1"/>
      <c r="C1" s="1"/>
      <c r="D1" s="1"/>
      <c r="E1" s="1"/>
      <c r="F1" s="1"/>
      <c r="G1" s="1"/>
      <c r="H1" s="1"/>
      <c r="I1" s="1"/>
    </row>
    <row r="2" spans="1:14" x14ac:dyDescent="0.3">
      <c r="A2" s="3" t="s">
        <v>59</v>
      </c>
      <c r="B2" s="3"/>
      <c r="C2" s="3"/>
      <c r="D2" s="3"/>
      <c r="E2" s="3"/>
      <c r="F2" s="3"/>
      <c r="G2" s="3"/>
    </row>
    <row r="3" spans="1:14" x14ac:dyDescent="0.3">
      <c r="A3" s="1"/>
      <c r="B3" s="1"/>
      <c r="C3" s="1"/>
    </row>
    <row r="4" spans="1:14" x14ac:dyDescent="0.3">
      <c r="A4" s="1" t="s">
        <v>81</v>
      </c>
    </row>
    <row r="5" spans="1:14" x14ac:dyDescent="0.3">
      <c r="A5" s="3" t="s">
        <v>82</v>
      </c>
    </row>
    <row r="7" spans="1:14" ht="15" customHeight="1" x14ac:dyDescent="0.3">
      <c r="A7" s="28" t="s">
        <v>156</v>
      </c>
      <c r="B7" s="28"/>
      <c r="C7" s="28"/>
      <c r="D7" s="87" t="s">
        <v>157</v>
      </c>
      <c r="E7" s="87"/>
      <c r="F7" s="87"/>
      <c r="G7" s="87"/>
      <c r="H7" s="87"/>
      <c r="I7" s="87"/>
      <c r="J7" s="87"/>
      <c r="K7" s="87"/>
    </row>
    <row r="8" spans="1:14" x14ac:dyDescent="0.3">
      <c r="A8" s="28"/>
      <c r="B8" s="28"/>
      <c r="C8" s="28"/>
      <c r="D8" s="87"/>
      <c r="E8" s="87"/>
      <c r="F8" s="87"/>
      <c r="G8" s="87"/>
      <c r="H8" s="87"/>
      <c r="I8" s="87"/>
      <c r="J8" s="87"/>
      <c r="K8" s="87"/>
    </row>
    <row r="9" spans="1:14" ht="15" customHeight="1" x14ac:dyDescent="0.3">
      <c r="A9" s="28"/>
      <c r="B9" s="28"/>
      <c r="C9" s="28"/>
      <c r="D9" s="88" t="s">
        <v>48</v>
      </c>
      <c r="E9" s="89" t="s">
        <v>25</v>
      </c>
      <c r="F9" s="89" t="s">
        <v>60</v>
      </c>
      <c r="G9" s="89" t="s">
        <v>61</v>
      </c>
      <c r="H9" s="89" t="s">
        <v>62</v>
      </c>
      <c r="I9" s="90" t="s">
        <v>63</v>
      </c>
      <c r="J9" s="90" t="s">
        <v>64</v>
      </c>
      <c r="K9" s="90" t="s">
        <v>11</v>
      </c>
    </row>
    <row r="10" spans="1:14" x14ac:dyDescent="0.3">
      <c r="A10" s="28"/>
      <c r="B10" s="28"/>
      <c r="C10" s="28"/>
      <c r="D10" s="88"/>
      <c r="E10" s="89"/>
      <c r="F10" s="89"/>
      <c r="G10" s="89"/>
      <c r="H10" s="89"/>
      <c r="I10" s="90"/>
      <c r="J10" s="90"/>
      <c r="K10" s="90"/>
    </row>
    <row r="11" spans="1:14" x14ac:dyDescent="0.3">
      <c r="A11" s="28"/>
      <c r="B11" s="28"/>
      <c r="C11" s="28"/>
      <c r="D11" s="88"/>
      <c r="E11" s="89"/>
      <c r="F11" s="89"/>
      <c r="G11" s="89"/>
      <c r="H11" s="89"/>
      <c r="I11" s="90"/>
      <c r="J11" s="90"/>
      <c r="K11" s="90"/>
    </row>
    <row r="12" spans="1:14" x14ac:dyDescent="0.3">
      <c r="A12" s="28"/>
      <c r="B12" s="28"/>
      <c r="C12" s="28"/>
      <c r="D12" s="88"/>
      <c r="E12" s="89"/>
      <c r="F12" s="89"/>
      <c r="G12" s="89"/>
      <c r="H12" s="89"/>
      <c r="I12" s="90"/>
      <c r="J12" s="90"/>
      <c r="K12" s="90"/>
    </row>
    <row r="13" spans="1:14" ht="15" customHeight="1" x14ac:dyDescent="0.3">
      <c r="A13" s="30" t="s">
        <v>145</v>
      </c>
      <c r="B13" s="40" t="s">
        <v>42</v>
      </c>
      <c r="C13" s="71" t="s">
        <v>0</v>
      </c>
      <c r="D13" s="72">
        <f>D16+D19+D22+D25+D28+D31+D34+D37+D40+D43</f>
        <v>58878</v>
      </c>
      <c r="E13" s="72">
        <f t="shared" ref="E13:K13" si="0">E16+E19+E22+E25+E28+E31+E34+E37+E40+E43</f>
        <v>16</v>
      </c>
      <c r="F13" s="72">
        <f t="shared" si="0"/>
        <v>1663</v>
      </c>
      <c r="G13" s="72">
        <f t="shared" si="0"/>
        <v>24411</v>
      </c>
      <c r="H13" s="72">
        <f t="shared" si="0"/>
        <v>29292</v>
      </c>
      <c r="I13" s="72">
        <f t="shared" si="0"/>
        <v>3093</v>
      </c>
      <c r="J13" s="72">
        <f t="shared" si="0"/>
        <v>351</v>
      </c>
      <c r="K13" s="72">
        <f t="shared" si="0"/>
        <v>52</v>
      </c>
      <c r="N13" s="51"/>
    </row>
    <row r="14" spans="1:14" ht="15" customHeight="1" x14ac:dyDescent="0.3">
      <c r="A14" s="30"/>
      <c r="B14" s="40"/>
      <c r="C14" s="71" t="s">
        <v>31</v>
      </c>
      <c r="D14" s="72">
        <f>D17+D20+D23+D26+D29+D32+D35+D38+D41+D44</f>
        <v>30403</v>
      </c>
      <c r="E14" s="72">
        <f t="shared" ref="E14:K14" si="1">E17+E20+E23+E26+E29+E32+E35+E38+E41+E44</f>
        <v>10</v>
      </c>
      <c r="F14" s="72">
        <f t="shared" si="1"/>
        <v>886</v>
      </c>
      <c r="G14" s="72">
        <f t="shared" si="1"/>
        <v>12583</v>
      </c>
      <c r="H14" s="72">
        <f t="shared" si="1"/>
        <v>15140</v>
      </c>
      <c r="I14" s="72">
        <f t="shared" si="1"/>
        <v>1574</v>
      </c>
      <c r="J14" s="72">
        <f t="shared" si="1"/>
        <v>181</v>
      </c>
      <c r="K14" s="72">
        <f t="shared" si="1"/>
        <v>29</v>
      </c>
    </row>
    <row r="15" spans="1:14" ht="15" customHeight="1" x14ac:dyDescent="0.3">
      <c r="A15" s="30"/>
      <c r="B15" s="40"/>
      <c r="C15" s="71" t="s">
        <v>32</v>
      </c>
      <c r="D15" s="72">
        <f>D18+D21+D24+D27+D30+D33+D36+D39+D42+D45</f>
        <v>28475</v>
      </c>
      <c r="E15" s="72">
        <f t="shared" ref="E15:K15" si="2">E18+E21+E24+E27+E30+E33+E36+E39+E42+E45</f>
        <v>6</v>
      </c>
      <c r="F15" s="72">
        <f t="shared" si="2"/>
        <v>777</v>
      </c>
      <c r="G15" s="72">
        <f t="shared" si="2"/>
        <v>11828</v>
      </c>
      <c r="H15" s="72">
        <f t="shared" si="2"/>
        <v>14152</v>
      </c>
      <c r="I15" s="72">
        <f t="shared" si="2"/>
        <v>1519</v>
      </c>
      <c r="J15" s="72">
        <f t="shared" si="2"/>
        <v>170</v>
      </c>
      <c r="K15" s="72">
        <f t="shared" si="2"/>
        <v>23</v>
      </c>
    </row>
    <row r="16" spans="1:14" ht="15" customHeight="1" x14ac:dyDescent="0.3">
      <c r="A16" s="91" t="s">
        <v>30</v>
      </c>
      <c r="B16" s="74" t="s">
        <v>49</v>
      </c>
      <c r="C16" s="75" t="s">
        <v>0</v>
      </c>
      <c r="D16" s="76">
        <f>SUM(D17:D18)</f>
        <v>207</v>
      </c>
      <c r="E16" s="76">
        <f t="shared" ref="E16:K16" si="3">SUM(E17:E18)</f>
        <v>0</v>
      </c>
      <c r="F16" s="76">
        <f t="shared" si="3"/>
        <v>4</v>
      </c>
      <c r="G16" s="76">
        <f t="shared" si="3"/>
        <v>61</v>
      </c>
      <c r="H16" s="76">
        <f t="shared" si="3"/>
        <v>118</v>
      </c>
      <c r="I16" s="76">
        <f t="shared" si="3"/>
        <v>16</v>
      </c>
      <c r="J16" s="76">
        <f t="shared" si="3"/>
        <v>6</v>
      </c>
      <c r="K16" s="76">
        <f t="shared" si="3"/>
        <v>2</v>
      </c>
      <c r="N16" s="69"/>
    </row>
    <row r="17" spans="1:11" x14ac:dyDescent="0.3">
      <c r="A17" s="92"/>
      <c r="B17" s="77" t="s">
        <v>43</v>
      </c>
      <c r="C17" s="78" t="s">
        <v>31</v>
      </c>
      <c r="D17" s="79">
        <f t="shared" ref="D17:D45" si="4">E17+F17+G17+H17+I17+J17+K17</f>
        <v>105</v>
      </c>
      <c r="E17" s="80"/>
      <c r="F17" s="79">
        <v>2</v>
      </c>
      <c r="G17" s="79">
        <v>33</v>
      </c>
      <c r="H17" s="79">
        <v>55</v>
      </c>
      <c r="I17" s="79">
        <v>12</v>
      </c>
      <c r="J17" s="80">
        <v>2</v>
      </c>
      <c r="K17" s="80">
        <v>1</v>
      </c>
    </row>
    <row r="18" spans="1:11" x14ac:dyDescent="0.3">
      <c r="A18" s="92"/>
      <c r="B18" s="77" t="s">
        <v>44</v>
      </c>
      <c r="C18" s="81" t="s">
        <v>32</v>
      </c>
      <c r="D18" s="79">
        <f t="shared" si="4"/>
        <v>102</v>
      </c>
      <c r="E18" s="80"/>
      <c r="F18" s="79">
        <v>2</v>
      </c>
      <c r="G18" s="79">
        <v>28</v>
      </c>
      <c r="H18" s="79">
        <v>63</v>
      </c>
      <c r="I18" s="79">
        <v>4</v>
      </c>
      <c r="J18" s="79">
        <v>4</v>
      </c>
      <c r="K18" s="79">
        <v>1</v>
      </c>
    </row>
    <row r="19" spans="1:11" ht="15" customHeight="1" x14ac:dyDescent="0.3">
      <c r="A19" s="91" t="s">
        <v>33</v>
      </c>
      <c r="B19" s="74" t="s">
        <v>49</v>
      </c>
      <c r="C19" s="75" t="s">
        <v>0</v>
      </c>
      <c r="D19" s="76">
        <f>SUM(D20:D21)</f>
        <v>320</v>
      </c>
      <c r="E19" s="76">
        <f t="shared" ref="E19:K19" si="5">SUM(E20:E21)</f>
        <v>0</v>
      </c>
      <c r="F19" s="76">
        <f t="shared" si="5"/>
        <v>11</v>
      </c>
      <c r="G19" s="76">
        <f t="shared" si="5"/>
        <v>115</v>
      </c>
      <c r="H19" s="76">
        <f t="shared" si="5"/>
        <v>155</v>
      </c>
      <c r="I19" s="76">
        <f t="shared" si="5"/>
        <v>30</v>
      </c>
      <c r="J19" s="76">
        <f t="shared" si="5"/>
        <v>8</v>
      </c>
      <c r="K19" s="76">
        <f t="shared" si="5"/>
        <v>1</v>
      </c>
    </row>
    <row r="20" spans="1:11" x14ac:dyDescent="0.3">
      <c r="A20" s="92"/>
      <c r="B20" s="77" t="s">
        <v>43</v>
      </c>
      <c r="C20" s="78" t="s">
        <v>31</v>
      </c>
      <c r="D20" s="79">
        <f t="shared" si="4"/>
        <v>155</v>
      </c>
      <c r="E20" s="80"/>
      <c r="F20" s="79">
        <v>7</v>
      </c>
      <c r="G20" s="79">
        <v>56</v>
      </c>
      <c r="H20" s="79">
        <v>74</v>
      </c>
      <c r="I20" s="79">
        <v>16</v>
      </c>
      <c r="J20" s="79">
        <v>2</v>
      </c>
      <c r="K20" s="79"/>
    </row>
    <row r="21" spans="1:11" x14ac:dyDescent="0.3">
      <c r="A21" s="92"/>
      <c r="B21" s="77" t="s">
        <v>44</v>
      </c>
      <c r="C21" s="81" t="s">
        <v>32</v>
      </c>
      <c r="D21" s="79">
        <f t="shared" si="4"/>
        <v>165</v>
      </c>
      <c r="E21" s="80"/>
      <c r="F21" s="79">
        <v>4</v>
      </c>
      <c r="G21" s="79">
        <v>59</v>
      </c>
      <c r="H21" s="79">
        <v>81</v>
      </c>
      <c r="I21" s="79">
        <v>14</v>
      </c>
      <c r="J21" s="79">
        <v>6</v>
      </c>
      <c r="K21" s="80">
        <v>1</v>
      </c>
    </row>
    <row r="22" spans="1:11" ht="15" customHeight="1" x14ac:dyDescent="0.3">
      <c r="A22" s="91" t="s">
        <v>34</v>
      </c>
      <c r="B22" s="74" t="s">
        <v>49</v>
      </c>
      <c r="C22" s="75" t="s">
        <v>0</v>
      </c>
      <c r="D22" s="76">
        <f>SUM(D23:D24)</f>
        <v>803</v>
      </c>
      <c r="E22" s="76">
        <f t="shared" ref="E22:K22" si="6">SUM(E23:E24)</f>
        <v>0</v>
      </c>
      <c r="F22" s="76">
        <f t="shared" si="6"/>
        <v>44</v>
      </c>
      <c r="G22" s="76">
        <f t="shared" si="6"/>
        <v>248</v>
      </c>
      <c r="H22" s="76">
        <f t="shared" si="6"/>
        <v>413</v>
      </c>
      <c r="I22" s="76">
        <f t="shared" si="6"/>
        <v>72</v>
      </c>
      <c r="J22" s="76">
        <f t="shared" si="6"/>
        <v>23</v>
      </c>
      <c r="K22" s="76">
        <f t="shared" si="6"/>
        <v>3</v>
      </c>
    </row>
    <row r="23" spans="1:11" x14ac:dyDescent="0.3">
      <c r="A23" s="92"/>
      <c r="B23" s="77" t="s">
        <v>43</v>
      </c>
      <c r="C23" s="78" t="s">
        <v>31</v>
      </c>
      <c r="D23" s="79">
        <f t="shared" si="4"/>
        <v>377</v>
      </c>
      <c r="E23" s="80"/>
      <c r="F23" s="79">
        <v>18</v>
      </c>
      <c r="G23" s="79">
        <v>125</v>
      </c>
      <c r="H23" s="79">
        <v>199</v>
      </c>
      <c r="I23" s="79">
        <v>26</v>
      </c>
      <c r="J23" s="79">
        <v>7</v>
      </c>
      <c r="K23" s="79">
        <v>2</v>
      </c>
    </row>
    <row r="24" spans="1:11" x14ac:dyDescent="0.3">
      <c r="A24" s="92"/>
      <c r="B24" s="77" t="s">
        <v>44</v>
      </c>
      <c r="C24" s="81" t="s">
        <v>32</v>
      </c>
      <c r="D24" s="79">
        <f t="shared" si="4"/>
        <v>426</v>
      </c>
      <c r="E24" s="79"/>
      <c r="F24" s="79">
        <v>26</v>
      </c>
      <c r="G24" s="79">
        <v>123</v>
      </c>
      <c r="H24" s="79">
        <v>214</v>
      </c>
      <c r="I24" s="79">
        <v>46</v>
      </c>
      <c r="J24" s="79">
        <v>16</v>
      </c>
      <c r="K24" s="79">
        <v>1</v>
      </c>
    </row>
    <row r="25" spans="1:11" ht="15" customHeight="1" x14ac:dyDescent="0.3">
      <c r="A25" s="91" t="s">
        <v>35</v>
      </c>
      <c r="B25" s="74" t="s">
        <v>49</v>
      </c>
      <c r="C25" s="75" t="s">
        <v>0</v>
      </c>
      <c r="D25" s="76">
        <f>SUM(D26:D27)</f>
        <v>2502</v>
      </c>
      <c r="E25" s="76">
        <f t="shared" ref="E25:K25" si="7">SUM(E26:E27)</f>
        <v>1</v>
      </c>
      <c r="F25" s="76">
        <f t="shared" si="7"/>
        <v>116</v>
      </c>
      <c r="G25" s="76">
        <f t="shared" si="7"/>
        <v>966</v>
      </c>
      <c r="H25" s="76">
        <f t="shared" si="7"/>
        <v>1203</v>
      </c>
      <c r="I25" s="76">
        <f t="shared" si="7"/>
        <v>157</v>
      </c>
      <c r="J25" s="76">
        <f t="shared" si="7"/>
        <v>50</v>
      </c>
      <c r="K25" s="76">
        <f t="shared" si="7"/>
        <v>9</v>
      </c>
    </row>
    <row r="26" spans="1:11" x14ac:dyDescent="0.3">
      <c r="A26" s="92"/>
      <c r="B26" s="77" t="s">
        <v>43</v>
      </c>
      <c r="C26" s="78" t="s">
        <v>31</v>
      </c>
      <c r="D26" s="79">
        <f t="shared" si="4"/>
        <v>1123</v>
      </c>
      <c r="E26" s="80"/>
      <c r="F26" s="79">
        <v>53</v>
      </c>
      <c r="G26" s="79">
        <v>434</v>
      </c>
      <c r="H26" s="79">
        <v>549</v>
      </c>
      <c r="I26" s="79">
        <v>62</v>
      </c>
      <c r="J26" s="79">
        <v>21</v>
      </c>
      <c r="K26" s="79">
        <v>4</v>
      </c>
    </row>
    <row r="27" spans="1:11" x14ac:dyDescent="0.3">
      <c r="A27" s="92"/>
      <c r="B27" s="77" t="s">
        <v>44</v>
      </c>
      <c r="C27" s="81" t="s">
        <v>32</v>
      </c>
      <c r="D27" s="79">
        <f t="shared" si="4"/>
        <v>1379</v>
      </c>
      <c r="E27" s="80">
        <v>1</v>
      </c>
      <c r="F27" s="79">
        <v>63</v>
      </c>
      <c r="G27" s="79">
        <v>532</v>
      </c>
      <c r="H27" s="79">
        <v>654</v>
      </c>
      <c r="I27" s="79">
        <v>95</v>
      </c>
      <c r="J27" s="79">
        <v>29</v>
      </c>
      <c r="K27" s="79">
        <v>5</v>
      </c>
    </row>
    <row r="28" spans="1:11" ht="15" customHeight="1" x14ac:dyDescent="0.3">
      <c r="A28" s="91" t="s">
        <v>36</v>
      </c>
      <c r="B28" s="74" t="s">
        <v>49</v>
      </c>
      <c r="C28" s="75" t="s">
        <v>0</v>
      </c>
      <c r="D28" s="76">
        <f>SUM(D29:D30)</f>
        <v>9658</v>
      </c>
      <c r="E28" s="76">
        <f t="shared" ref="E28:K28" si="8">SUM(E29:E30)</f>
        <v>7</v>
      </c>
      <c r="F28" s="76">
        <f t="shared" si="8"/>
        <v>455</v>
      </c>
      <c r="G28" s="76">
        <f t="shared" si="8"/>
        <v>4097</v>
      </c>
      <c r="H28" s="76">
        <f t="shared" si="8"/>
        <v>4459</v>
      </c>
      <c r="I28" s="76">
        <f t="shared" si="8"/>
        <v>539</v>
      </c>
      <c r="J28" s="76">
        <f t="shared" si="8"/>
        <v>85</v>
      </c>
      <c r="K28" s="76">
        <f t="shared" si="8"/>
        <v>16</v>
      </c>
    </row>
    <row r="29" spans="1:11" x14ac:dyDescent="0.3">
      <c r="A29" s="92"/>
      <c r="B29" s="77" t="s">
        <v>43</v>
      </c>
      <c r="C29" s="78" t="s">
        <v>31</v>
      </c>
      <c r="D29" s="79">
        <f t="shared" si="4"/>
        <v>4199</v>
      </c>
      <c r="E29" s="79">
        <v>5</v>
      </c>
      <c r="F29" s="79">
        <v>221</v>
      </c>
      <c r="G29" s="79">
        <v>1760</v>
      </c>
      <c r="H29" s="79">
        <v>1920</v>
      </c>
      <c r="I29" s="79">
        <v>242</v>
      </c>
      <c r="J29" s="79">
        <v>43</v>
      </c>
      <c r="K29" s="79">
        <v>8</v>
      </c>
    </row>
    <row r="30" spans="1:11" x14ac:dyDescent="0.3">
      <c r="A30" s="92"/>
      <c r="B30" s="77" t="s">
        <v>44</v>
      </c>
      <c r="C30" s="81" t="s">
        <v>32</v>
      </c>
      <c r="D30" s="79">
        <f t="shared" si="4"/>
        <v>5459</v>
      </c>
      <c r="E30" s="79">
        <v>2</v>
      </c>
      <c r="F30" s="79">
        <v>234</v>
      </c>
      <c r="G30" s="79">
        <v>2337</v>
      </c>
      <c r="H30" s="79">
        <v>2539</v>
      </c>
      <c r="I30" s="79">
        <v>297</v>
      </c>
      <c r="J30" s="79">
        <v>42</v>
      </c>
      <c r="K30" s="79">
        <v>8</v>
      </c>
    </row>
    <row r="31" spans="1:11" ht="15" customHeight="1" x14ac:dyDescent="0.3">
      <c r="A31" s="91" t="s">
        <v>37</v>
      </c>
      <c r="B31" s="74" t="s">
        <v>49</v>
      </c>
      <c r="C31" s="75" t="s">
        <v>0</v>
      </c>
      <c r="D31" s="76">
        <f>SUM(D32:D33)</f>
        <v>22688</v>
      </c>
      <c r="E31" s="76">
        <f t="shared" ref="E31:K31" si="9">SUM(E32:E33)</f>
        <v>5</v>
      </c>
      <c r="F31" s="76">
        <f t="shared" si="9"/>
        <v>669</v>
      </c>
      <c r="G31" s="76">
        <f t="shared" si="9"/>
        <v>9649</v>
      </c>
      <c r="H31" s="76">
        <f t="shared" si="9"/>
        <v>11050</v>
      </c>
      <c r="I31" s="76">
        <f t="shared" si="9"/>
        <v>1186</v>
      </c>
      <c r="J31" s="76">
        <f t="shared" si="9"/>
        <v>112</v>
      </c>
      <c r="K31" s="76">
        <f t="shared" si="9"/>
        <v>17</v>
      </c>
    </row>
    <row r="32" spans="1:11" x14ac:dyDescent="0.3">
      <c r="A32" s="92"/>
      <c r="B32" s="77" t="s">
        <v>43</v>
      </c>
      <c r="C32" s="78" t="s">
        <v>31</v>
      </c>
      <c r="D32" s="79">
        <f t="shared" si="4"/>
        <v>11078</v>
      </c>
      <c r="E32" s="79">
        <v>4</v>
      </c>
      <c r="F32" s="79">
        <v>352</v>
      </c>
      <c r="G32" s="79">
        <v>4696</v>
      </c>
      <c r="H32" s="79">
        <v>5383</v>
      </c>
      <c r="I32" s="79">
        <v>570</v>
      </c>
      <c r="J32" s="79">
        <v>62</v>
      </c>
      <c r="K32" s="79">
        <v>11</v>
      </c>
    </row>
    <row r="33" spans="1:16" x14ac:dyDescent="0.3">
      <c r="A33" s="92"/>
      <c r="B33" s="77" t="s">
        <v>44</v>
      </c>
      <c r="C33" s="81" t="s">
        <v>32</v>
      </c>
      <c r="D33" s="79">
        <f t="shared" si="4"/>
        <v>11610</v>
      </c>
      <c r="E33" s="79">
        <v>1</v>
      </c>
      <c r="F33" s="79">
        <v>317</v>
      </c>
      <c r="G33" s="79">
        <v>4953</v>
      </c>
      <c r="H33" s="79">
        <v>5667</v>
      </c>
      <c r="I33" s="79">
        <v>616</v>
      </c>
      <c r="J33" s="79">
        <v>50</v>
      </c>
      <c r="K33" s="79">
        <v>6</v>
      </c>
    </row>
    <row r="34" spans="1:16" ht="15" customHeight="1" x14ac:dyDescent="0.3">
      <c r="A34" s="91" t="s">
        <v>38</v>
      </c>
      <c r="B34" s="74" t="s">
        <v>49</v>
      </c>
      <c r="C34" s="75" t="s">
        <v>0</v>
      </c>
      <c r="D34" s="76">
        <f>SUM(D35:D36)</f>
        <v>17327</v>
      </c>
      <c r="E34" s="76">
        <f t="shared" ref="E34:K34" si="10">SUM(E35:E36)</f>
        <v>2</v>
      </c>
      <c r="F34" s="76">
        <f t="shared" si="10"/>
        <v>308</v>
      </c>
      <c r="G34" s="76">
        <f t="shared" si="10"/>
        <v>7144</v>
      </c>
      <c r="H34" s="76">
        <f t="shared" si="10"/>
        <v>9003</v>
      </c>
      <c r="I34" s="76">
        <f t="shared" si="10"/>
        <v>810</v>
      </c>
      <c r="J34" s="76">
        <f t="shared" si="10"/>
        <v>57</v>
      </c>
      <c r="K34" s="76">
        <f t="shared" si="10"/>
        <v>3</v>
      </c>
    </row>
    <row r="35" spans="1:16" x14ac:dyDescent="0.3">
      <c r="A35" s="92"/>
      <c r="B35" s="77" t="s">
        <v>43</v>
      </c>
      <c r="C35" s="78" t="s">
        <v>31</v>
      </c>
      <c r="D35" s="79">
        <f t="shared" si="4"/>
        <v>9804</v>
      </c>
      <c r="E35" s="80"/>
      <c r="F35" s="79">
        <v>196</v>
      </c>
      <c r="G35" s="79">
        <v>4037</v>
      </c>
      <c r="H35" s="79">
        <v>5063</v>
      </c>
      <c r="I35" s="79">
        <v>469</v>
      </c>
      <c r="J35" s="79">
        <v>37</v>
      </c>
      <c r="K35" s="79">
        <v>2</v>
      </c>
    </row>
    <row r="36" spans="1:16" x14ac:dyDescent="0.3">
      <c r="A36" s="92"/>
      <c r="B36" s="77" t="s">
        <v>44</v>
      </c>
      <c r="C36" s="81" t="s">
        <v>32</v>
      </c>
      <c r="D36" s="79">
        <f t="shared" si="4"/>
        <v>7523</v>
      </c>
      <c r="E36" s="80">
        <v>2</v>
      </c>
      <c r="F36" s="79">
        <v>112</v>
      </c>
      <c r="G36" s="79">
        <v>3107</v>
      </c>
      <c r="H36" s="79">
        <v>3940</v>
      </c>
      <c r="I36" s="79">
        <v>341</v>
      </c>
      <c r="J36" s="79">
        <v>20</v>
      </c>
      <c r="K36" s="79">
        <v>1</v>
      </c>
    </row>
    <row r="37" spans="1:16" ht="15" customHeight="1" x14ac:dyDescent="0.3">
      <c r="A37" s="91" t="s">
        <v>39</v>
      </c>
      <c r="B37" s="74" t="s">
        <v>49</v>
      </c>
      <c r="C37" s="75" t="s">
        <v>0</v>
      </c>
      <c r="D37" s="76">
        <f>SUM(D38:D39)</f>
        <v>4694</v>
      </c>
      <c r="E37" s="76">
        <f t="shared" ref="E37:K37" si="11">SUM(E38:E39)</f>
        <v>1</v>
      </c>
      <c r="F37" s="76">
        <f t="shared" si="11"/>
        <v>51</v>
      </c>
      <c r="G37" s="76">
        <f t="shared" si="11"/>
        <v>1866</v>
      </c>
      <c r="H37" s="76">
        <f t="shared" si="11"/>
        <v>2524</v>
      </c>
      <c r="I37" s="76">
        <f t="shared" si="11"/>
        <v>244</v>
      </c>
      <c r="J37" s="76">
        <f t="shared" si="11"/>
        <v>7</v>
      </c>
      <c r="K37" s="76">
        <f t="shared" si="11"/>
        <v>1</v>
      </c>
      <c r="P37" s="2" t="s">
        <v>46</v>
      </c>
    </row>
    <row r="38" spans="1:16" x14ac:dyDescent="0.3">
      <c r="A38" s="92"/>
      <c r="B38" s="77" t="s">
        <v>43</v>
      </c>
      <c r="C38" s="78" t="s">
        <v>31</v>
      </c>
      <c r="D38" s="79">
        <f t="shared" si="4"/>
        <v>3083</v>
      </c>
      <c r="E38" s="80">
        <v>1</v>
      </c>
      <c r="F38" s="79">
        <v>34</v>
      </c>
      <c r="G38" s="79">
        <v>1248</v>
      </c>
      <c r="H38" s="79">
        <v>1644</v>
      </c>
      <c r="I38" s="79">
        <v>150</v>
      </c>
      <c r="J38" s="79">
        <v>5</v>
      </c>
      <c r="K38" s="80">
        <v>1</v>
      </c>
    </row>
    <row r="39" spans="1:16" x14ac:dyDescent="0.3">
      <c r="A39" s="92"/>
      <c r="B39" s="77" t="s">
        <v>44</v>
      </c>
      <c r="C39" s="81" t="s">
        <v>32</v>
      </c>
      <c r="D39" s="79">
        <v>1611</v>
      </c>
      <c r="E39" s="80"/>
      <c r="F39" s="79">
        <v>17</v>
      </c>
      <c r="G39" s="79">
        <v>618</v>
      </c>
      <c r="H39" s="79">
        <v>880</v>
      </c>
      <c r="I39" s="79">
        <v>94</v>
      </c>
      <c r="J39" s="79">
        <v>2</v>
      </c>
      <c r="K39" s="80"/>
    </row>
    <row r="40" spans="1:16" ht="15" customHeight="1" x14ac:dyDescent="0.3">
      <c r="A40" s="91" t="s">
        <v>40</v>
      </c>
      <c r="B40" s="74" t="s">
        <v>49</v>
      </c>
      <c r="C40" s="75" t="s">
        <v>0</v>
      </c>
      <c r="D40" s="76">
        <f>SUM(D41:D42)</f>
        <v>614</v>
      </c>
      <c r="E40" s="76">
        <f t="shared" ref="E40:K40" si="12">SUM(E41:E42)</f>
        <v>0</v>
      </c>
      <c r="F40" s="76">
        <f t="shared" si="12"/>
        <v>5</v>
      </c>
      <c r="G40" s="76">
        <f t="shared" si="12"/>
        <v>244</v>
      </c>
      <c r="H40" s="76">
        <f t="shared" si="12"/>
        <v>327</v>
      </c>
      <c r="I40" s="76">
        <f t="shared" si="12"/>
        <v>35</v>
      </c>
      <c r="J40" s="76">
        <f t="shared" si="12"/>
        <v>3</v>
      </c>
      <c r="K40" s="76">
        <f t="shared" si="12"/>
        <v>0</v>
      </c>
    </row>
    <row r="41" spans="1:16" x14ac:dyDescent="0.3">
      <c r="A41" s="92"/>
      <c r="B41" s="77" t="s">
        <v>43</v>
      </c>
      <c r="C41" s="78" t="s">
        <v>31</v>
      </c>
      <c r="D41" s="79">
        <f t="shared" si="4"/>
        <v>430</v>
      </c>
      <c r="E41" s="80"/>
      <c r="F41" s="79">
        <v>3</v>
      </c>
      <c r="G41" s="79">
        <v>177</v>
      </c>
      <c r="H41" s="79">
        <v>225</v>
      </c>
      <c r="I41" s="79">
        <v>23</v>
      </c>
      <c r="J41" s="80">
        <v>2</v>
      </c>
      <c r="K41" s="80"/>
    </row>
    <row r="42" spans="1:16" x14ac:dyDescent="0.3">
      <c r="A42" s="92"/>
      <c r="B42" s="77" t="s">
        <v>44</v>
      </c>
      <c r="C42" s="81" t="s">
        <v>32</v>
      </c>
      <c r="D42" s="79">
        <f t="shared" si="4"/>
        <v>184</v>
      </c>
      <c r="E42" s="80"/>
      <c r="F42" s="79">
        <v>2</v>
      </c>
      <c r="G42" s="79">
        <v>67</v>
      </c>
      <c r="H42" s="79">
        <v>102</v>
      </c>
      <c r="I42" s="80">
        <v>12</v>
      </c>
      <c r="J42" s="80">
        <v>1</v>
      </c>
      <c r="K42" s="80"/>
    </row>
    <row r="43" spans="1:16" ht="15" customHeight="1" x14ac:dyDescent="0.3">
      <c r="A43" s="91" t="s">
        <v>41</v>
      </c>
      <c r="B43" s="74" t="s">
        <v>49</v>
      </c>
      <c r="C43" s="75" t="s">
        <v>0</v>
      </c>
      <c r="D43" s="76">
        <f>SUM(D44:D45)</f>
        <v>65</v>
      </c>
      <c r="E43" s="76">
        <f t="shared" ref="E43:K43" si="13">SUM(E44:E45)</f>
        <v>0</v>
      </c>
      <c r="F43" s="76">
        <f t="shared" si="13"/>
        <v>0</v>
      </c>
      <c r="G43" s="76">
        <f t="shared" si="13"/>
        <v>21</v>
      </c>
      <c r="H43" s="76">
        <f t="shared" si="13"/>
        <v>40</v>
      </c>
      <c r="I43" s="76">
        <f t="shared" si="13"/>
        <v>4</v>
      </c>
      <c r="J43" s="76">
        <f t="shared" si="13"/>
        <v>0</v>
      </c>
      <c r="K43" s="76">
        <f t="shared" si="13"/>
        <v>0</v>
      </c>
    </row>
    <row r="44" spans="1:16" x14ac:dyDescent="0.3">
      <c r="A44" s="92"/>
      <c r="B44" s="77" t="s">
        <v>43</v>
      </c>
      <c r="C44" s="78" t="s">
        <v>31</v>
      </c>
      <c r="D44" s="79">
        <f t="shared" si="4"/>
        <v>49</v>
      </c>
      <c r="E44" s="80"/>
      <c r="F44" s="80"/>
      <c r="G44" s="79">
        <v>17</v>
      </c>
      <c r="H44" s="79">
        <v>28</v>
      </c>
      <c r="I44" s="79">
        <v>4</v>
      </c>
      <c r="J44" s="80"/>
      <c r="K44" s="80"/>
    </row>
    <row r="45" spans="1:16" x14ac:dyDescent="0.3">
      <c r="A45" s="92"/>
      <c r="B45" s="77" t="s">
        <v>44</v>
      </c>
      <c r="C45" s="81" t="s">
        <v>32</v>
      </c>
      <c r="D45" s="79">
        <f t="shared" si="4"/>
        <v>16</v>
      </c>
      <c r="E45" s="80"/>
      <c r="F45" s="80"/>
      <c r="G45" s="79">
        <v>4</v>
      </c>
      <c r="H45" s="79">
        <v>12</v>
      </c>
      <c r="I45" s="79"/>
      <c r="J45" s="80"/>
      <c r="K45" s="80"/>
    </row>
    <row r="46" spans="1:16" ht="13.2" customHeight="1" x14ac:dyDescent="0.3">
      <c r="A46" s="93" t="s">
        <v>158</v>
      </c>
      <c r="B46" s="40" t="s">
        <v>42</v>
      </c>
      <c r="C46" s="71" t="s">
        <v>0</v>
      </c>
      <c r="D46" s="72">
        <f>D49+D52+D55+D58+D61+D64+D67+D70+D73+D76</f>
        <v>33805</v>
      </c>
      <c r="E46" s="72">
        <f t="shared" ref="E46:K46" si="14">E49+E52+E55+E58+E61+E64+E67+E70+E73+E76</f>
        <v>11</v>
      </c>
      <c r="F46" s="72">
        <f>F49+F52+F55+F58+F61+F64+F67+F70+F73+F76</f>
        <v>842</v>
      </c>
      <c r="G46" s="72">
        <f t="shared" si="14"/>
        <v>12435</v>
      </c>
      <c r="H46" s="72">
        <f t="shared" si="14"/>
        <v>18113</v>
      </c>
      <c r="I46" s="72">
        <f t="shared" si="14"/>
        <v>2101</v>
      </c>
      <c r="J46" s="72">
        <f t="shared" si="14"/>
        <v>261</v>
      </c>
      <c r="K46" s="72">
        <f t="shared" si="14"/>
        <v>42</v>
      </c>
    </row>
    <row r="47" spans="1:16" x14ac:dyDescent="0.3">
      <c r="A47" s="93"/>
      <c r="B47" s="40"/>
      <c r="C47" s="71" t="s">
        <v>31</v>
      </c>
      <c r="D47" s="72">
        <f>D50+D53+D56+D59+D62+D65+D68+D71+D74+D77</f>
        <v>17353</v>
      </c>
      <c r="E47" s="72">
        <f t="shared" ref="E47:K47" si="15">E50+E53+E56+E59+E62+E65+E68+E71+E74+E77</f>
        <v>6</v>
      </c>
      <c r="F47" s="72">
        <f t="shared" si="15"/>
        <v>438</v>
      </c>
      <c r="G47" s="72">
        <f t="shared" si="15"/>
        <v>6386</v>
      </c>
      <c r="H47" s="72">
        <f t="shared" si="15"/>
        <v>9321</v>
      </c>
      <c r="I47" s="72">
        <f t="shared" si="15"/>
        <v>1045</v>
      </c>
      <c r="J47" s="72">
        <f t="shared" si="15"/>
        <v>132</v>
      </c>
      <c r="K47" s="72">
        <f t="shared" si="15"/>
        <v>25</v>
      </c>
    </row>
    <row r="48" spans="1:16" x14ac:dyDescent="0.3">
      <c r="A48" s="93"/>
      <c r="B48" s="40"/>
      <c r="C48" s="71" t="s">
        <v>32</v>
      </c>
      <c r="D48" s="72">
        <f>D51+D54+D57+D60+D63+D66+D69+D72+D75+D78</f>
        <v>16452</v>
      </c>
      <c r="E48" s="72">
        <f t="shared" ref="E48:K48" si="16">E51+E54+E57+E60+E63+E66+E69+E72+E75+E78</f>
        <v>5</v>
      </c>
      <c r="F48" s="72">
        <f t="shared" si="16"/>
        <v>404</v>
      </c>
      <c r="G48" s="72">
        <f t="shared" si="16"/>
        <v>6049</v>
      </c>
      <c r="H48" s="72">
        <f t="shared" si="16"/>
        <v>8792</v>
      </c>
      <c r="I48" s="72">
        <f t="shared" si="16"/>
        <v>1056</v>
      </c>
      <c r="J48" s="72">
        <f t="shared" si="16"/>
        <v>129</v>
      </c>
      <c r="K48" s="72">
        <f t="shared" si="16"/>
        <v>17</v>
      </c>
    </row>
    <row r="49" spans="1:23" x14ac:dyDescent="0.3">
      <c r="A49" s="91" t="s">
        <v>30</v>
      </c>
      <c r="B49" s="74" t="s">
        <v>49</v>
      </c>
      <c r="C49" s="75" t="s">
        <v>0</v>
      </c>
      <c r="D49" s="82">
        <f>SUM(D50:D51)</f>
        <v>167</v>
      </c>
      <c r="E49" s="82">
        <f t="shared" ref="E49:K49" si="17">SUM(E50:E51)</f>
        <v>0</v>
      </c>
      <c r="F49" s="82">
        <f t="shared" si="17"/>
        <v>2</v>
      </c>
      <c r="G49" s="82">
        <f t="shared" si="17"/>
        <v>49</v>
      </c>
      <c r="H49" s="82">
        <f t="shared" si="17"/>
        <v>96</v>
      </c>
      <c r="I49" s="82">
        <f t="shared" si="17"/>
        <v>12</v>
      </c>
      <c r="J49" s="82">
        <f t="shared" si="17"/>
        <v>6</v>
      </c>
      <c r="K49" s="82">
        <f t="shared" si="17"/>
        <v>2</v>
      </c>
      <c r="N49" s="69"/>
      <c r="O49" s="69"/>
      <c r="P49" s="69"/>
      <c r="Q49" s="69"/>
      <c r="R49" s="69"/>
      <c r="S49" s="69"/>
      <c r="T49" s="69"/>
      <c r="U49" s="69"/>
      <c r="V49" s="69"/>
      <c r="W49" s="69"/>
    </row>
    <row r="50" spans="1:23" x14ac:dyDescent="0.3">
      <c r="A50" s="92"/>
      <c r="B50" s="77" t="s">
        <v>43</v>
      </c>
      <c r="C50" s="78" t="s">
        <v>31</v>
      </c>
      <c r="D50" s="83">
        <v>86</v>
      </c>
      <c r="E50" s="84"/>
      <c r="F50" s="83"/>
      <c r="G50" s="83">
        <v>26</v>
      </c>
      <c r="H50" s="83">
        <v>47</v>
      </c>
      <c r="I50" s="83">
        <v>10</v>
      </c>
      <c r="J50" s="84">
        <v>2</v>
      </c>
      <c r="K50" s="84">
        <v>1</v>
      </c>
    </row>
    <row r="51" spans="1:23" x14ac:dyDescent="0.3">
      <c r="A51" s="92"/>
      <c r="B51" s="77" t="s">
        <v>44</v>
      </c>
      <c r="C51" s="81" t="s">
        <v>32</v>
      </c>
      <c r="D51" s="83">
        <v>81</v>
      </c>
      <c r="E51" s="84"/>
      <c r="F51" s="83">
        <v>2</v>
      </c>
      <c r="G51" s="83">
        <v>23</v>
      </c>
      <c r="H51" s="83">
        <v>49</v>
      </c>
      <c r="I51" s="83">
        <v>2</v>
      </c>
      <c r="J51" s="83">
        <v>4</v>
      </c>
      <c r="K51" s="79">
        <v>1</v>
      </c>
    </row>
    <row r="52" spans="1:23" x14ac:dyDescent="0.3">
      <c r="A52" s="91" t="s">
        <v>33</v>
      </c>
      <c r="B52" s="74" t="s">
        <v>49</v>
      </c>
      <c r="C52" s="75" t="s">
        <v>0</v>
      </c>
      <c r="D52" s="82">
        <f>SUM(D53:D54)</f>
        <v>241</v>
      </c>
      <c r="E52" s="82">
        <f t="shared" ref="E52:K52" si="18">SUM(E53:E54)</f>
        <v>0</v>
      </c>
      <c r="F52" s="82">
        <f t="shared" si="18"/>
        <v>9</v>
      </c>
      <c r="G52" s="82">
        <f t="shared" si="18"/>
        <v>81</v>
      </c>
      <c r="H52" s="82">
        <f t="shared" si="18"/>
        <v>125</v>
      </c>
      <c r="I52" s="82">
        <f t="shared" si="18"/>
        <v>19</v>
      </c>
      <c r="J52" s="82">
        <f t="shared" si="18"/>
        <v>6</v>
      </c>
      <c r="K52" s="82">
        <f t="shared" si="18"/>
        <v>1</v>
      </c>
    </row>
    <row r="53" spans="1:23" x14ac:dyDescent="0.3">
      <c r="A53" s="92"/>
      <c r="B53" s="77" t="s">
        <v>43</v>
      </c>
      <c r="C53" s="78" t="s">
        <v>31</v>
      </c>
      <c r="D53" s="83">
        <v>117</v>
      </c>
      <c r="E53" s="84"/>
      <c r="F53" s="83">
        <v>5</v>
      </c>
      <c r="G53" s="83">
        <v>38</v>
      </c>
      <c r="H53" s="83">
        <v>64</v>
      </c>
      <c r="I53" s="83">
        <v>8</v>
      </c>
      <c r="J53" s="83">
        <v>2</v>
      </c>
      <c r="K53" s="83"/>
    </row>
    <row r="54" spans="1:23" x14ac:dyDescent="0.3">
      <c r="A54" s="92"/>
      <c r="B54" s="77" t="s">
        <v>44</v>
      </c>
      <c r="C54" s="81" t="s">
        <v>32</v>
      </c>
      <c r="D54" s="83">
        <v>124</v>
      </c>
      <c r="E54" s="84"/>
      <c r="F54" s="83">
        <v>4</v>
      </c>
      <c r="G54" s="83">
        <v>43</v>
      </c>
      <c r="H54" s="83">
        <v>61</v>
      </c>
      <c r="I54" s="83">
        <v>11</v>
      </c>
      <c r="J54" s="83">
        <v>4</v>
      </c>
      <c r="K54" s="84">
        <v>1</v>
      </c>
    </row>
    <row r="55" spans="1:23" x14ac:dyDescent="0.3">
      <c r="A55" s="91" t="s">
        <v>34</v>
      </c>
      <c r="B55" s="74" t="s">
        <v>49</v>
      </c>
      <c r="C55" s="75" t="s">
        <v>0</v>
      </c>
      <c r="D55" s="82">
        <f>SUM(D56:D57)</f>
        <v>581</v>
      </c>
      <c r="E55" s="82">
        <f t="shared" ref="E55:K55" si="19">SUM(E56:E57)</f>
        <v>0</v>
      </c>
      <c r="F55" s="82">
        <f t="shared" si="19"/>
        <v>25</v>
      </c>
      <c r="G55" s="82">
        <f t="shared" si="19"/>
        <v>171</v>
      </c>
      <c r="H55" s="82">
        <f t="shared" si="19"/>
        <v>310</v>
      </c>
      <c r="I55" s="82">
        <f t="shared" si="19"/>
        <v>53</v>
      </c>
      <c r="J55" s="82">
        <f t="shared" si="19"/>
        <v>20</v>
      </c>
      <c r="K55" s="82">
        <f t="shared" si="19"/>
        <v>2</v>
      </c>
    </row>
    <row r="56" spans="1:23" x14ac:dyDescent="0.3">
      <c r="A56" s="92"/>
      <c r="B56" s="77" t="s">
        <v>43</v>
      </c>
      <c r="C56" s="78" t="s">
        <v>31</v>
      </c>
      <c r="D56" s="83">
        <v>266</v>
      </c>
      <c r="E56" s="84"/>
      <c r="F56" s="83">
        <v>7</v>
      </c>
      <c r="G56" s="83">
        <v>87</v>
      </c>
      <c r="H56" s="83">
        <v>146</v>
      </c>
      <c r="I56" s="83">
        <v>18</v>
      </c>
      <c r="J56" s="83">
        <v>6</v>
      </c>
      <c r="K56" s="83">
        <v>2</v>
      </c>
    </row>
    <row r="57" spans="1:23" x14ac:dyDescent="0.3">
      <c r="A57" s="92"/>
      <c r="B57" s="77" t="s">
        <v>44</v>
      </c>
      <c r="C57" s="81" t="s">
        <v>32</v>
      </c>
      <c r="D57" s="83">
        <v>315</v>
      </c>
      <c r="E57" s="83"/>
      <c r="F57" s="83">
        <v>18</v>
      </c>
      <c r="G57" s="83">
        <v>84</v>
      </c>
      <c r="H57" s="83">
        <v>164</v>
      </c>
      <c r="I57" s="83">
        <v>35</v>
      </c>
      <c r="J57" s="83">
        <v>14</v>
      </c>
      <c r="K57" s="83"/>
    </row>
    <row r="58" spans="1:23" x14ac:dyDescent="0.3">
      <c r="A58" s="91" t="s">
        <v>35</v>
      </c>
      <c r="B58" s="74" t="s">
        <v>49</v>
      </c>
      <c r="C58" s="75" t="s">
        <v>0</v>
      </c>
      <c r="D58" s="82">
        <f>SUM(D59:D60)</f>
        <v>1562</v>
      </c>
      <c r="E58" s="82">
        <f t="shared" ref="E58:K58" si="20">SUM(E59:E60)</f>
        <v>1</v>
      </c>
      <c r="F58" s="82">
        <f t="shared" si="20"/>
        <v>61</v>
      </c>
      <c r="G58" s="82">
        <f t="shared" si="20"/>
        <v>543</v>
      </c>
      <c r="H58" s="82">
        <f t="shared" si="20"/>
        <v>798</v>
      </c>
      <c r="I58" s="82">
        <f t="shared" si="20"/>
        <v>113</v>
      </c>
      <c r="J58" s="82">
        <f t="shared" si="20"/>
        <v>37</v>
      </c>
      <c r="K58" s="82">
        <f t="shared" si="20"/>
        <v>9</v>
      </c>
    </row>
    <row r="59" spans="1:23" x14ac:dyDescent="0.3">
      <c r="A59" s="92"/>
      <c r="B59" s="77" t="s">
        <v>43</v>
      </c>
      <c r="C59" s="78" t="s">
        <v>31</v>
      </c>
      <c r="D59" s="83">
        <v>666</v>
      </c>
      <c r="E59" s="84"/>
      <c r="F59" s="83">
        <v>23</v>
      </c>
      <c r="G59" s="83">
        <v>234</v>
      </c>
      <c r="H59" s="83">
        <v>346</v>
      </c>
      <c r="I59" s="83">
        <v>44</v>
      </c>
      <c r="J59" s="83">
        <v>15</v>
      </c>
      <c r="K59" s="83">
        <v>4</v>
      </c>
    </row>
    <row r="60" spans="1:23" x14ac:dyDescent="0.3">
      <c r="A60" s="92"/>
      <c r="B60" s="77" t="s">
        <v>44</v>
      </c>
      <c r="C60" s="81" t="s">
        <v>32</v>
      </c>
      <c r="D60" s="83">
        <v>896</v>
      </c>
      <c r="E60" s="84">
        <v>1</v>
      </c>
      <c r="F60" s="83">
        <v>38</v>
      </c>
      <c r="G60" s="83">
        <v>309</v>
      </c>
      <c r="H60" s="83">
        <v>452</v>
      </c>
      <c r="I60" s="83">
        <v>69</v>
      </c>
      <c r="J60" s="83">
        <v>22</v>
      </c>
      <c r="K60" s="83">
        <v>5</v>
      </c>
    </row>
    <row r="61" spans="1:23" x14ac:dyDescent="0.3">
      <c r="A61" s="91" t="s">
        <v>36</v>
      </c>
      <c r="B61" s="74" t="s">
        <v>49</v>
      </c>
      <c r="C61" s="75" t="s">
        <v>0</v>
      </c>
      <c r="D61" s="82">
        <f>SUM(D62:D63)</f>
        <v>5460</v>
      </c>
      <c r="E61" s="82">
        <f t="shared" ref="E61:K61" si="21">SUM(E62:E63)</f>
        <v>3</v>
      </c>
      <c r="F61" s="82">
        <f t="shared" si="21"/>
        <v>230</v>
      </c>
      <c r="G61" s="82">
        <f t="shared" si="21"/>
        <v>2081</v>
      </c>
      <c r="H61" s="82">
        <f t="shared" si="21"/>
        <v>2699</v>
      </c>
      <c r="I61" s="82">
        <f t="shared" si="21"/>
        <v>366</v>
      </c>
      <c r="J61" s="82">
        <f t="shared" si="21"/>
        <v>69</v>
      </c>
      <c r="K61" s="82">
        <f t="shared" si="21"/>
        <v>12</v>
      </c>
    </row>
    <row r="62" spans="1:23" x14ac:dyDescent="0.3">
      <c r="A62" s="92"/>
      <c r="B62" s="77" t="s">
        <v>43</v>
      </c>
      <c r="C62" s="78" t="s">
        <v>31</v>
      </c>
      <c r="D62" s="83">
        <v>2423</v>
      </c>
      <c r="E62" s="83">
        <v>2</v>
      </c>
      <c r="F62" s="83">
        <v>106</v>
      </c>
      <c r="G62" s="83">
        <v>923</v>
      </c>
      <c r="H62" s="83">
        <v>1189</v>
      </c>
      <c r="I62" s="83">
        <v>159</v>
      </c>
      <c r="J62" s="83">
        <v>37</v>
      </c>
      <c r="K62" s="83">
        <v>7</v>
      </c>
    </row>
    <row r="63" spans="1:23" x14ac:dyDescent="0.3">
      <c r="A63" s="92"/>
      <c r="B63" s="77" t="s">
        <v>44</v>
      </c>
      <c r="C63" s="81" t="s">
        <v>32</v>
      </c>
      <c r="D63" s="83">
        <v>3037</v>
      </c>
      <c r="E63" s="83">
        <v>1</v>
      </c>
      <c r="F63" s="83">
        <v>124</v>
      </c>
      <c r="G63" s="83">
        <v>1158</v>
      </c>
      <c r="H63" s="83">
        <v>1510</v>
      </c>
      <c r="I63" s="83">
        <v>207</v>
      </c>
      <c r="J63" s="83">
        <v>32</v>
      </c>
      <c r="K63" s="83">
        <v>5</v>
      </c>
    </row>
    <row r="64" spans="1:23" x14ac:dyDescent="0.3">
      <c r="A64" s="91" t="s">
        <v>37</v>
      </c>
      <c r="B64" s="74" t="s">
        <v>49</v>
      </c>
      <c r="C64" s="75" t="s">
        <v>0</v>
      </c>
      <c r="D64" s="82">
        <f>SUM(D65:D66)</f>
        <v>12790</v>
      </c>
      <c r="E64" s="82">
        <f t="shared" ref="E64:K64" si="22">SUM(E65:E66)</f>
        <v>5</v>
      </c>
      <c r="F64" s="82">
        <f t="shared" si="22"/>
        <v>350</v>
      </c>
      <c r="G64" s="82">
        <f t="shared" si="22"/>
        <v>4822</v>
      </c>
      <c r="H64" s="82">
        <f t="shared" si="22"/>
        <v>6738</v>
      </c>
      <c r="I64" s="82">
        <f t="shared" si="22"/>
        <v>791</v>
      </c>
      <c r="J64" s="82">
        <f t="shared" si="22"/>
        <v>72</v>
      </c>
      <c r="K64" s="82">
        <f t="shared" si="22"/>
        <v>12</v>
      </c>
    </row>
    <row r="65" spans="1:11" x14ac:dyDescent="0.3">
      <c r="A65" s="92"/>
      <c r="B65" s="77" t="s">
        <v>43</v>
      </c>
      <c r="C65" s="78" t="s">
        <v>31</v>
      </c>
      <c r="D65" s="83">
        <v>6193</v>
      </c>
      <c r="E65" s="83">
        <v>4</v>
      </c>
      <c r="F65" s="83">
        <v>181</v>
      </c>
      <c r="G65" s="83">
        <v>2363</v>
      </c>
      <c r="H65" s="83">
        <v>3230</v>
      </c>
      <c r="I65" s="83">
        <v>370</v>
      </c>
      <c r="J65" s="83">
        <v>37</v>
      </c>
      <c r="K65" s="83">
        <v>8</v>
      </c>
    </row>
    <row r="66" spans="1:11" x14ac:dyDescent="0.3">
      <c r="A66" s="92"/>
      <c r="B66" s="77" t="s">
        <v>44</v>
      </c>
      <c r="C66" s="81" t="s">
        <v>32</v>
      </c>
      <c r="D66" s="83">
        <v>6597</v>
      </c>
      <c r="E66" s="83">
        <v>1</v>
      </c>
      <c r="F66" s="83">
        <v>169</v>
      </c>
      <c r="G66" s="83">
        <v>2459</v>
      </c>
      <c r="H66" s="83">
        <v>3508</v>
      </c>
      <c r="I66" s="83">
        <v>421</v>
      </c>
      <c r="J66" s="83">
        <v>35</v>
      </c>
      <c r="K66" s="83">
        <v>4</v>
      </c>
    </row>
    <row r="67" spans="1:11" x14ac:dyDescent="0.3">
      <c r="A67" s="91" t="s">
        <v>38</v>
      </c>
      <c r="B67" s="74" t="s">
        <v>49</v>
      </c>
      <c r="C67" s="75" t="s">
        <v>0</v>
      </c>
      <c r="D67" s="82">
        <f>SUM(D68:D69)</f>
        <v>9974</v>
      </c>
      <c r="E67" s="82">
        <f t="shared" ref="E67:K67" si="23">SUM(E68:E69)</f>
        <v>2</v>
      </c>
      <c r="F67" s="82">
        <f t="shared" si="23"/>
        <v>135</v>
      </c>
      <c r="G67" s="82">
        <f t="shared" si="23"/>
        <v>3635</v>
      </c>
      <c r="H67" s="82">
        <f t="shared" si="23"/>
        <v>5594</v>
      </c>
      <c r="I67" s="82">
        <f t="shared" si="23"/>
        <v>562</v>
      </c>
      <c r="J67" s="82">
        <f t="shared" si="23"/>
        <v>43</v>
      </c>
      <c r="K67" s="82">
        <f t="shared" si="23"/>
        <v>3</v>
      </c>
    </row>
    <row r="68" spans="1:11" x14ac:dyDescent="0.3">
      <c r="A68" s="92"/>
      <c r="B68" s="77" t="s">
        <v>43</v>
      </c>
      <c r="C68" s="78" t="s">
        <v>31</v>
      </c>
      <c r="D68" s="83">
        <v>5599</v>
      </c>
      <c r="E68" s="84"/>
      <c r="F68" s="83">
        <v>94</v>
      </c>
      <c r="G68" s="83">
        <v>2011</v>
      </c>
      <c r="H68" s="83">
        <v>3143</v>
      </c>
      <c r="I68" s="83">
        <v>322</v>
      </c>
      <c r="J68" s="83">
        <v>27</v>
      </c>
      <c r="K68" s="83">
        <v>2</v>
      </c>
    </row>
    <row r="69" spans="1:11" x14ac:dyDescent="0.3">
      <c r="A69" s="92"/>
      <c r="B69" s="77" t="s">
        <v>44</v>
      </c>
      <c r="C69" s="81" t="s">
        <v>32</v>
      </c>
      <c r="D69" s="83">
        <v>4375</v>
      </c>
      <c r="E69" s="84">
        <v>2</v>
      </c>
      <c r="F69" s="83">
        <v>41</v>
      </c>
      <c r="G69" s="83">
        <v>1624</v>
      </c>
      <c r="H69" s="83">
        <v>2451</v>
      </c>
      <c r="I69" s="83">
        <v>240</v>
      </c>
      <c r="J69" s="83">
        <v>16</v>
      </c>
      <c r="K69" s="83">
        <v>1</v>
      </c>
    </row>
    <row r="70" spans="1:11" x14ac:dyDescent="0.3">
      <c r="A70" s="91" t="s">
        <v>39</v>
      </c>
      <c r="B70" s="74" t="s">
        <v>49</v>
      </c>
      <c r="C70" s="75" t="s">
        <v>0</v>
      </c>
      <c r="D70" s="82">
        <f>SUM(D71:D72)</f>
        <v>2649</v>
      </c>
      <c r="E70" s="82">
        <f t="shared" ref="E70:K70" si="24">SUM(E71:E72)</f>
        <v>0</v>
      </c>
      <c r="F70" s="82">
        <f t="shared" si="24"/>
        <v>27</v>
      </c>
      <c r="G70" s="82">
        <f t="shared" si="24"/>
        <v>923</v>
      </c>
      <c r="H70" s="82">
        <f t="shared" si="24"/>
        <v>1531</v>
      </c>
      <c r="I70" s="82">
        <f t="shared" si="24"/>
        <v>160</v>
      </c>
      <c r="J70" s="82">
        <f t="shared" si="24"/>
        <v>7</v>
      </c>
      <c r="K70" s="82">
        <f t="shared" si="24"/>
        <v>1</v>
      </c>
    </row>
    <row r="71" spans="1:11" x14ac:dyDescent="0.3">
      <c r="A71" s="92"/>
      <c r="B71" s="77" t="s">
        <v>43</v>
      </c>
      <c r="C71" s="78" t="s">
        <v>31</v>
      </c>
      <c r="D71" s="83">
        <v>1736</v>
      </c>
      <c r="E71" s="84"/>
      <c r="F71" s="83">
        <v>20</v>
      </c>
      <c r="G71" s="83">
        <v>617</v>
      </c>
      <c r="H71" s="83">
        <v>994</v>
      </c>
      <c r="I71" s="83">
        <v>99</v>
      </c>
      <c r="J71" s="83">
        <v>5</v>
      </c>
      <c r="K71" s="84">
        <v>1</v>
      </c>
    </row>
    <row r="72" spans="1:11" x14ac:dyDescent="0.3">
      <c r="A72" s="92"/>
      <c r="B72" s="77" t="s">
        <v>44</v>
      </c>
      <c r="C72" s="81" t="s">
        <v>32</v>
      </c>
      <c r="D72" s="83">
        <v>913</v>
      </c>
      <c r="E72" s="84"/>
      <c r="F72" s="83">
        <v>7</v>
      </c>
      <c r="G72" s="83">
        <v>306</v>
      </c>
      <c r="H72" s="83">
        <v>537</v>
      </c>
      <c r="I72" s="83">
        <v>61</v>
      </c>
      <c r="J72" s="83">
        <v>2</v>
      </c>
      <c r="K72" s="84"/>
    </row>
    <row r="73" spans="1:11" x14ac:dyDescent="0.3">
      <c r="A73" s="91" t="s">
        <v>40</v>
      </c>
      <c r="B73" s="74" t="s">
        <v>49</v>
      </c>
      <c r="C73" s="75" t="s">
        <v>0</v>
      </c>
      <c r="D73" s="82">
        <f>SUM(D74:D75)</f>
        <v>340</v>
      </c>
      <c r="E73" s="82">
        <f t="shared" ref="E73:K73" si="25">SUM(E74:E75)</f>
        <v>0</v>
      </c>
      <c r="F73" s="82">
        <f t="shared" si="25"/>
        <v>3</v>
      </c>
      <c r="G73" s="82">
        <f t="shared" si="25"/>
        <v>117</v>
      </c>
      <c r="H73" s="82">
        <f t="shared" si="25"/>
        <v>196</v>
      </c>
      <c r="I73" s="82">
        <f t="shared" si="25"/>
        <v>23</v>
      </c>
      <c r="J73" s="82">
        <f t="shared" si="25"/>
        <v>1</v>
      </c>
      <c r="K73" s="82">
        <f t="shared" si="25"/>
        <v>0</v>
      </c>
    </row>
    <row r="74" spans="1:11" ht="14.4" x14ac:dyDescent="0.3">
      <c r="A74" s="94"/>
      <c r="B74" s="77" t="s">
        <v>43</v>
      </c>
      <c r="C74" s="78" t="s">
        <v>31</v>
      </c>
      <c r="D74" s="83">
        <v>236</v>
      </c>
      <c r="E74" s="84"/>
      <c r="F74" s="83">
        <v>2</v>
      </c>
      <c r="G74" s="83">
        <v>77</v>
      </c>
      <c r="H74" s="83">
        <v>143</v>
      </c>
      <c r="I74" s="83">
        <v>13</v>
      </c>
      <c r="J74" s="84">
        <v>1</v>
      </c>
      <c r="K74" s="84"/>
    </row>
    <row r="75" spans="1:11" ht="14.4" x14ac:dyDescent="0.3">
      <c r="A75" s="94"/>
      <c r="B75" s="77" t="s">
        <v>44</v>
      </c>
      <c r="C75" s="81" t="s">
        <v>32</v>
      </c>
      <c r="D75" s="83">
        <v>104</v>
      </c>
      <c r="E75" s="84"/>
      <c r="F75" s="83">
        <v>1</v>
      </c>
      <c r="G75" s="83">
        <v>40</v>
      </c>
      <c r="H75" s="83">
        <v>53</v>
      </c>
      <c r="I75" s="84">
        <v>10</v>
      </c>
      <c r="J75" s="84"/>
      <c r="K75" s="84"/>
    </row>
    <row r="76" spans="1:11" x14ac:dyDescent="0.3">
      <c r="A76" s="91" t="s">
        <v>41</v>
      </c>
      <c r="B76" s="74" t="s">
        <v>49</v>
      </c>
      <c r="C76" s="75" t="s">
        <v>0</v>
      </c>
      <c r="D76" s="82">
        <f>SUM(D77:D78)</f>
        <v>41</v>
      </c>
      <c r="E76" s="82">
        <f t="shared" ref="E76:K76" si="26">SUM(E77:E78)</f>
        <v>0</v>
      </c>
      <c r="F76" s="82">
        <f t="shared" si="26"/>
        <v>0</v>
      </c>
      <c r="G76" s="82">
        <f t="shared" si="26"/>
        <v>13</v>
      </c>
      <c r="H76" s="82">
        <f t="shared" si="26"/>
        <v>26</v>
      </c>
      <c r="I76" s="82">
        <f t="shared" si="26"/>
        <v>2</v>
      </c>
      <c r="J76" s="82">
        <f t="shared" si="26"/>
        <v>0</v>
      </c>
      <c r="K76" s="82">
        <f t="shared" si="26"/>
        <v>0</v>
      </c>
    </row>
    <row r="77" spans="1:11" x14ac:dyDescent="0.3">
      <c r="A77" s="92"/>
      <c r="B77" s="77" t="s">
        <v>43</v>
      </c>
      <c r="C77" s="78" t="s">
        <v>31</v>
      </c>
      <c r="D77" s="83">
        <v>31</v>
      </c>
      <c r="E77" s="84"/>
      <c r="F77" s="84"/>
      <c r="G77" s="83">
        <v>10</v>
      </c>
      <c r="H77" s="83">
        <v>19</v>
      </c>
      <c r="I77" s="15">
        <v>2</v>
      </c>
      <c r="J77" s="84"/>
      <c r="K77" s="84"/>
    </row>
    <row r="78" spans="1:11" x14ac:dyDescent="0.3">
      <c r="A78" s="92"/>
      <c r="B78" s="77" t="s">
        <v>44</v>
      </c>
      <c r="C78" s="81" t="s">
        <v>32</v>
      </c>
      <c r="D78" s="83">
        <v>10</v>
      </c>
      <c r="E78" s="84"/>
      <c r="F78" s="84"/>
      <c r="G78" s="83">
        <v>3</v>
      </c>
      <c r="H78" s="83">
        <v>7</v>
      </c>
      <c r="I78" s="83"/>
      <c r="J78" s="84"/>
      <c r="K78" s="84"/>
    </row>
    <row r="79" spans="1:11" ht="14.4" customHeight="1" x14ac:dyDescent="0.3">
      <c r="A79" s="93" t="s">
        <v>147</v>
      </c>
      <c r="B79" s="40" t="s">
        <v>42</v>
      </c>
      <c r="C79" s="71" t="s">
        <v>0</v>
      </c>
      <c r="D79" s="72">
        <f t="shared" ref="D79:D80" si="27">SUM(E79:L79)</f>
        <v>25073</v>
      </c>
      <c r="E79" s="72">
        <f t="shared" ref="E79:K79" si="28">E81+E80</f>
        <v>5</v>
      </c>
      <c r="F79" s="72">
        <f t="shared" si="28"/>
        <v>821</v>
      </c>
      <c r="G79" s="72">
        <f t="shared" si="28"/>
        <v>11976</v>
      </c>
      <c r="H79" s="53">
        <f>H81+H80</f>
        <v>11179</v>
      </c>
      <c r="I79" s="85">
        <f t="shared" si="28"/>
        <v>992</v>
      </c>
      <c r="J79" s="72">
        <f t="shared" si="28"/>
        <v>90</v>
      </c>
      <c r="K79" s="72">
        <f t="shared" si="28"/>
        <v>10</v>
      </c>
    </row>
    <row r="80" spans="1:11" x14ac:dyDescent="0.3">
      <c r="A80" s="93"/>
      <c r="B80" s="40"/>
      <c r="C80" s="71" t="s">
        <v>31</v>
      </c>
      <c r="D80" s="72">
        <f t="shared" si="27"/>
        <v>13050</v>
      </c>
      <c r="E80" s="72">
        <f t="shared" ref="E80:K80" si="29">E83+E86+E89+E92+E95+E98+E101+E104++E107+E110</f>
        <v>4</v>
      </c>
      <c r="F80" s="72">
        <f t="shared" si="29"/>
        <v>448</v>
      </c>
      <c r="G80" s="72">
        <f t="shared" si="29"/>
        <v>6197</v>
      </c>
      <c r="H80" s="53">
        <f t="shared" si="29"/>
        <v>5819</v>
      </c>
      <c r="I80" s="85">
        <f t="shared" si="29"/>
        <v>529</v>
      </c>
      <c r="J80" s="72">
        <f t="shared" si="29"/>
        <v>49</v>
      </c>
      <c r="K80" s="72">
        <f t="shared" si="29"/>
        <v>4</v>
      </c>
    </row>
    <row r="81" spans="1:11" x14ac:dyDescent="0.3">
      <c r="A81" s="93"/>
      <c r="B81" s="40"/>
      <c r="C81" s="71" t="s">
        <v>32</v>
      </c>
      <c r="D81" s="72">
        <f>SUM(E81:K81)</f>
        <v>12023</v>
      </c>
      <c r="E81" s="72">
        <f t="shared" ref="E81:K81" si="30">E84+E87+E90+E93+E96+E99+E102+E105+E108+E111</f>
        <v>1</v>
      </c>
      <c r="F81" s="72">
        <f t="shared" si="30"/>
        <v>373</v>
      </c>
      <c r="G81" s="72">
        <f t="shared" si="30"/>
        <v>5779</v>
      </c>
      <c r="H81" s="53">
        <f t="shared" si="30"/>
        <v>5360</v>
      </c>
      <c r="I81" s="85">
        <f t="shared" si="30"/>
        <v>463</v>
      </c>
      <c r="J81" s="72">
        <f t="shared" si="30"/>
        <v>41</v>
      </c>
      <c r="K81" s="72">
        <f t="shared" si="30"/>
        <v>6</v>
      </c>
    </row>
    <row r="82" spans="1:11" x14ac:dyDescent="0.3">
      <c r="A82" s="91" t="s">
        <v>30</v>
      </c>
      <c r="B82" s="74" t="s">
        <v>49</v>
      </c>
      <c r="C82" s="75" t="s">
        <v>0</v>
      </c>
      <c r="D82" s="82">
        <f>SUM(D83:D84)</f>
        <v>40</v>
      </c>
      <c r="E82" s="82"/>
      <c r="F82" s="82">
        <f t="shared" ref="F82" si="31">SUM(F83:F84)</f>
        <v>2</v>
      </c>
      <c r="G82" s="82">
        <f t="shared" ref="G82" si="32">SUM(G83:G84)</f>
        <v>12</v>
      </c>
      <c r="H82" s="82">
        <f t="shared" ref="H82" si="33">SUM(H83:H84)</f>
        <v>22</v>
      </c>
      <c r="I82" s="82">
        <f t="shared" ref="I82" si="34">SUM(I83:I84)</f>
        <v>4</v>
      </c>
      <c r="J82" s="82">
        <f t="shared" ref="J82" si="35">SUM(J83:J84)</f>
        <v>0</v>
      </c>
      <c r="K82" s="82">
        <f t="shared" ref="K82" si="36">SUM(K83:K84)</f>
        <v>0</v>
      </c>
    </row>
    <row r="83" spans="1:11" ht="14.4" x14ac:dyDescent="0.3">
      <c r="A83" s="94"/>
      <c r="B83" s="77" t="s">
        <v>43</v>
      </c>
      <c r="C83" s="78" t="s">
        <v>31</v>
      </c>
      <c r="D83" s="83">
        <v>19</v>
      </c>
      <c r="E83" s="83"/>
      <c r="F83" s="83">
        <v>2</v>
      </c>
      <c r="G83" s="84">
        <v>7</v>
      </c>
      <c r="H83" s="83">
        <v>8</v>
      </c>
      <c r="I83" s="83">
        <v>2</v>
      </c>
      <c r="J83" s="84"/>
      <c r="K83" s="84"/>
    </row>
    <row r="84" spans="1:11" ht="14.4" x14ac:dyDescent="0.3">
      <c r="A84" s="94"/>
      <c r="B84" s="77" t="s">
        <v>44</v>
      </c>
      <c r="C84" s="81" t="s">
        <v>32</v>
      </c>
      <c r="D84" s="83">
        <v>21</v>
      </c>
      <c r="E84" s="83"/>
      <c r="F84" s="83"/>
      <c r="G84" s="84">
        <v>5</v>
      </c>
      <c r="H84" s="83">
        <v>14</v>
      </c>
      <c r="I84" s="83">
        <v>2</v>
      </c>
      <c r="J84" s="84"/>
      <c r="K84" s="84"/>
    </row>
    <row r="85" spans="1:11" x14ac:dyDescent="0.3">
      <c r="A85" s="91" t="s">
        <v>33</v>
      </c>
      <c r="B85" s="74" t="s">
        <v>49</v>
      </c>
      <c r="C85" s="75" t="s">
        <v>0</v>
      </c>
      <c r="D85" s="82">
        <f>SUM(D86:D87)</f>
        <v>79</v>
      </c>
      <c r="E85" s="82"/>
      <c r="F85" s="82">
        <f t="shared" ref="F85" si="37">SUM(F86:F87)</f>
        <v>2</v>
      </c>
      <c r="G85" s="82">
        <f t="shared" ref="G85" si="38">SUM(G86:G87)</f>
        <v>34</v>
      </c>
      <c r="H85" s="82">
        <f t="shared" ref="H85" si="39">SUM(H86:H87)</f>
        <v>30</v>
      </c>
      <c r="I85" s="82">
        <f t="shared" ref="I85" si="40">SUM(I86:I87)</f>
        <v>11</v>
      </c>
      <c r="J85" s="82">
        <f t="shared" ref="J85" si="41">SUM(J86:J87)</f>
        <v>2</v>
      </c>
      <c r="K85" s="82">
        <f t="shared" ref="K85" si="42">SUM(K86:K87)</f>
        <v>0</v>
      </c>
    </row>
    <row r="86" spans="1:11" x14ac:dyDescent="0.3">
      <c r="A86" s="92"/>
      <c r="B86" s="77" t="s">
        <v>43</v>
      </c>
      <c r="C86" s="78" t="s">
        <v>31</v>
      </c>
      <c r="D86" s="83">
        <v>38</v>
      </c>
      <c r="E86" s="83"/>
      <c r="F86" s="83">
        <v>2</v>
      </c>
      <c r="G86" s="83">
        <v>18</v>
      </c>
      <c r="H86" s="83">
        <v>10</v>
      </c>
      <c r="I86" s="83">
        <v>8</v>
      </c>
      <c r="J86" s="84"/>
      <c r="K86" s="84"/>
    </row>
    <row r="87" spans="1:11" x14ac:dyDescent="0.3">
      <c r="A87" s="92"/>
      <c r="B87" s="77" t="s">
        <v>44</v>
      </c>
      <c r="C87" s="81" t="s">
        <v>32</v>
      </c>
      <c r="D87" s="83">
        <v>41</v>
      </c>
      <c r="E87" s="83"/>
      <c r="F87" s="83"/>
      <c r="G87" s="83">
        <v>16</v>
      </c>
      <c r="H87" s="83">
        <v>20</v>
      </c>
      <c r="I87" s="83">
        <v>3</v>
      </c>
      <c r="J87" s="84">
        <v>2</v>
      </c>
      <c r="K87" s="84"/>
    </row>
    <row r="88" spans="1:11" x14ac:dyDescent="0.3">
      <c r="A88" s="91" t="s">
        <v>34</v>
      </c>
      <c r="B88" s="74" t="s">
        <v>49</v>
      </c>
      <c r="C88" s="75" t="s">
        <v>0</v>
      </c>
      <c r="D88" s="82">
        <f>SUM(D89:D90)</f>
        <v>222</v>
      </c>
      <c r="E88" s="82"/>
      <c r="F88" s="82">
        <f t="shared" ref="F88" si="43">SUM(F89:F90)</f>
        <v>19</v>
      </c>
      <c r="G88" s="82">
        <f t="shared" ref="G88" si="44">SUM(G89:G90)</f>
        <v>77</v>
      </c>
      <c r="H88" s="82">
        <f t="shared" ref="H88" si="45">SUM(H89:H90)</f>
        <v>103</v>
      </c>
      <c r="I88" s="82">
        <f t="shared" ref="I88" si="46">SUM(I89:I90)</f>
        <v>19</v>
      </c>
      <c r="J88" s="82">
        <f t="shared" ref="J88" si="47">SUM(J89:J90)</f>
        <v>3</v>
      </c>
      <c r="K88" s="82">
        <f t="shared" ref="K88" si="48">SUM(K89:K90)</f>
        <v>1</v>
      </c>
    </row>
    <row r="89" spans="1:11" ht="14.4" x14ac:dyDescent="0.3">
      <c r="A89" s="94"/>
      <c r="B89" s="77" t="s">
        <v>43</v>
      </c>
      <c r="C89" s="78" t="s">
        <v>31</v>
      </c>
      <c r="D89" s="83">
        <v>111</v>
      </c>
      <c r="E89" s="83"/>
      <c r="F89" s="83">
        <v>11</v>
      </c>
      <c r="G89" s="83">
        <v>38</v>
      </c>
      <c r="H89" s="83">
        <v>53</v>
      </c>
      <c r="I89" s="83">
        <v>8</v>
      </c>
      <c r="J89" s="83">
        <v>1</v>
      </c>
      <c r="K89" s="84"/>
    </row>
    <row r="90" spans="1:11" ht="14.4" x14ac:dyDescent="0.3">
      <c r="A90" s="94"/>
      <c r="B90" s="77" t="s">
        <v>44</v>
      </c>
      <c r="C90" s="81" t="s">
        <v>32</v>
      </c>
      <c r="D90" s="83">
        <v>111</v>
      </c>
      <c r="E90" s="83"/>
      <c r="F90" s="83">
        <v>8</v>
      </c>
      <c r="G90" s="83">
        <v>39</v>
      </c>
      <c r="H90" s="83">
        <v>50</v>
      </c>
      <c r="I90" s="83">
        <v>11</v>
      </c>
      <c r="J90" s="83">
        <v>2</v>
      </c>
      <c r="K90" s="83">
        <v>1</v>
      </c>
    </row>
    <row r="91" spans="1:11" x14ac:dyDescent="0.3">
      <c r="A91" s="91" t="s">
        <v>35</v>
      </c>
      <c r="B91" s="74" t="s">
        <v>49</v>
      </c>
      <c r="C91" s="75" t="s">
        <v>0</v>
      </c>
      <c r="D91" s="82">
        <f>SUM(D92:D93)</f>
        <v>940</v>
      </c>
      <c r="E91" s="82"/>
      <c r="F91" s="82">
        <f t="shared" ref="F91" si="49">SUM(F92:F93)</f>
        <v>55</v>
      </c>
      <c r="G91" s="82">
        <f t="shared" ref="G91" si="50">SUM(G92:G93)</f>
        <v>423</v>
      </c>
      <c r="H91" s="82">
        <f t="shared" ref="H91" si="51">SUM(H92:H93)</f>
        <v>405</v>
      </c>
      <c r="I91" s="82">
        <f t="shared" ref="I91" si="52">SUM(I92:I93)</f>
        <v>44</v>
      </c>
      <c r="J91" s="82">
        <f t="shared" ref="J91" si="53">SUM(J92:J93)</f>
        <v>13</v>
      </c>
      <c r="K91" s="82">
        <f t="shared" ref="K91" si="54">SUM(K92:K93)</f>
        <v>0</v>
      </c>
    </row>
    <row r="92" spans="1:11" x14ac:dyDescent="0.3">
      <c r="A92" s="92"/>
      <c r="B92" s="77" t="s">
        <v>43</v>
      </c>
      <c r="C92" s="78" t="s">
        <v>31</v>
      </c>
      <c r="D92" s="83">
        <v>457</v>
      </c>
      <c r="E92" s="83"/>
      <c r="F92" s="83">
        <v>30</v>
      </c>
      <c r="G92" s="83">
        <v>200</v>
      </c>
      <c r="H92" s="83">
        <v>203</v>
      </c>
      <c r="I92" s="83">
        <v>18</v>
      </c>
      <c r="J92" s="83">
        <v>6</v>
      </c>
      <c r="K92" s="84"/>
    </row>
    <row r="93" spans="1:11" x14ac:dyDescent="0.3">
      <c r="A93" s="92"/>
      <c r="B93" s="77" t="s">
        <v>44</v>
      </c>
      <c r="C93" s="81" t="s">
        <v>32</v>
      </c>
      <c r="D93" s="83">
        <v>483</v>
      </c>
      <c r="E93" s="83"/>
      <c r="F93" s="83">
        <v>25</v>
      </c>
      <c r="G93" s="83">
        <v>223</v>
      </c>
      <c r="H93" s="83">
        <v>202</v>
      </c>
      <c r="I93" s="83">
        <v>26</v>
      </c>
      <c r="J93" s="83">
        <v>7</v>
      </c>
      <c r="K93" s="84"/>
    </row>
    <row r="94" spans="1:11" x14ac:dyDescent="0.3">
      <c r="A94" s="91" t="s">
        <v>36</v>
      </c>
      <c r="B94" s="74" t="s">
        <v>49</v>
      </c>
      <c r="C94" s="75" t="s">
        <v>0</v>
      </c>
      <c r="D94" s="82">
        <f>SUM(D95:D96)</f>
        <v>4198</v>
      </c>
      <c r="E94" s="82">
        <f>SUM(E95:E96)</f>
        <v>4</v>
      </c>
      <c r="F94" s="82">
        <f t="shared" ref="F94" si="55">SUM(F95:F96)</f>
        <v>225</v>
      </c>
      <c r="G94" s="82">
        <f t="shared" ref="G94" si="56">SUM(G95:G96)</f>
        <v>2016</v>
      </c>
      <c r="H94" s="82">
        <f t="shared" ref="H94" si="57">SUM(H95:H96)</f>
        <v>1760</v>
      </c>
      <c r="I94" s="82">
        <f t="shared" ref="I94" si="58">SUM(I95:I96)</f>
        <v>173</v>
      </c>
      <c r="J94" s="82">
        <f t="shared" ref="J94" si="59">SUM(J95:J96)</f>
        <v>16</v>
      </c>
      <c r="K94" s="82">
        <f t="shared" ref="K94" si="60">SUM(K95:K96)</f>
        <v>4</v>
      </c>
    </row>
    <row r="95" spans="1:11" x14ac:dyDescent="0.3">
      <c r="A95" s="92"/>
      <c r="B95" s="77" t="s">
        <v>43</v>
      </c>
      <c r="C95" s="78" t="s">
        <v>31</v>
      </c>
      <c r="D95" s="83">
        <v>1776</v>
      </c>
      <c r="E95" s="83">
        <v>3</v>
      </c>
      <c r="F95" s="83">
        <v>115</v>
      </c>
      <c r="G95" s="83">
        <v>837</v>
      </c>
      <c r="H95" s="83">
        <v>731</v>
      </c>
      <c r="I95" s="83">
        <v>83</v>
      </c>
      <c r="J95" s="83">
        <v>6</v>
      </c>
      <c r="K95" s="84">
        <v>1</v>
      </c>
    </row>
    <row r="96" spans="1:11" x14ac:dyDescent="0.3">
      <c r="A96" s="92"/>
      <c r="B96" s="77" t="s">
        <v>44</v>
      </c>
      <c r="C96" s="81" t="s">
        <v>32</v>
      </c>
      <c r="D96" s="83">
        <v>2422</v>
      </c>
      <c r="E96" s="86">
        <v>1</v>
      </c>
      <c r="F96" s="86">
        <v>110</v>
      </c>
      <c r="G96" s="86">
        <v>1179</v>
      </c>
      <c r="H96" s="86">
        <v>1029</v>
      </c>
      <c r="I96" s="86">
        <v>90</v>
      </c>
      <c r="J96" s="86">
        <v>10</v>
      </c>
      <c r="K96" s="86">
        <v>3</v>
      </c>
    </row>
    <row r="97" spans="1:11" x14ac:dyDescent="0.3">
      <c r="A97" s="91" t="s">
        <v>37</v>
      </c>
      <c r="B97" s="74" t="s">
        <v>49</v>
      </c>
      <c r="C97" s="75" t="s">
        <v>0</v>
      </c>
      <c r="D97" s="82">
        <f>SUM(D98:D99)</f>
        <v>9898</v>
      </c>
      <c r="E97" s="82"/>
      <c r="F97" s="82">
        <f t="shared" ref="F97" si="61">SUM(F98:F99)</f>
        <v>319</v>
      </c>
      <c r="G97" s="82">
        <f t="shared" ref="G97" si="62">SUM(G98:G99)</f>
        <v>4827</v>
      </c>
      <c r="H97" s="82">
        <f t="shared" ref="H97" si="63">SUM(H98:H99)</f>
        <v>4312</v>
      </c>
      <c r="I97" s="82">
        <f t="shared" ref="I97" si="64">SUM(I98:I99)</f>
        <v>395</v>
      </c>
      <c r="J97" s="82">
        <f t="shared" ref="J97" si="65">SUM(J98:J99)</f>
        <v>40</v>
      </c>
      <c r="K97" s="82">
        <f t="shared" ref="K97" si="66">SUM(K98:K99)</f>
        <v>5</v>
      </c>
    </row>
    <row r="98" spans="1:11" x14ac:dyDescent="0.3">
      <c r="A98" s="92"/>
      <c r="B98" s="77" t="s">
        <v>43</v>
      </c>
      <c r="C98" s="78" t="s">
        <v>31</v>
      </c>
      <c r="D98" s="83">
        <v>4885</v>
      </c>
      <c r="E98" s="83"/>
      <c r="F98" s="83">
        <v>171</v>
      </c>
      <c r="G98" s="83">
        <v>2333</v>
      </c>
      <c r="H98" s="83">
        <v>2153</v>
      </c>
      <c r="I98" s="83">
        <v>200</v>
      </c>
      <c r="J98" s="83">
        <v>25</v>
      </c>
      <c r="K98" s="83">
        <v>3</v>
      </c>
    </row>
    <row r="99" spans="1:11" x14ac:dyDescent="0.3">
      <c r="A99" s="92"/>
      <c r="B99" s="77" t="s">
        <v>44</v>
      </c>
      <c r="C99" s="81" t="s">
        <v>32</v>
      </c>
      <c r="D99" s="83">
        <v>5013</v>
      </c>
      <c r="E99" s="83"/>
      <c r="F99" s="83">
        <v>148</v>
      </c>
      <c r="G99" s="83">
        <v>2494</v>
      </c>
      <c r="H99" s="83">
        <v>2159</v>
      </c>
      <c r="I99" s="83">
        <v>195</v>
      </c>
      <c r="J99" s="83">
        <v>15</v>
      </c>
      <c r="K99" s="83">
        <v>2</v>
      </c>
    </row>
    <row r="100" spans="1:11" x14ac:dyDescent="0.3">
      <c r="A100" s="91" t="s">
        <v>38</v>
      </c>
      <c r="B100" s="74" t="s">
        <v>49</v>
      </c>
      <c r="C100" s="75" t="s">
        <v>0</v>
      </c>
      <c r="D100" s="82">
        <f>SUM(D101:D102)</f>
        <v>7353</v>
      </c>
      <c r="E100" s="82"/>
      <c r="F100" s="82">
        <f t="shared" ref="F100" si="67">SUM(F101:F102)</f>
        <v>173</v>
      </c>
      <c r="G100" s="82">
        <f t="shared" ref="G100" si="68">SUM(G101:G102)</f>
        <v>3509</v>
      </c>
      <c r="H100" s="82">
        <f t="shared" ref="H100" si="69">SUM(H101:H102)</f>
        <v>3409</v>
      </c>
      <c r="I100" s="82">
        <f t="shared" ref="I100" si="70">SUM(I101:I102)</f>
        <v>248</v>
      </c>
      <c r="J100" s="82">
        <f t="shared" ref="J100" si="71">SUM(J101:J102)</f>
        <v>14</v>
      </c>
      <c r="K100" s="82">
        <f t="shared" ref="K100" si="72">SUM(K101:K102)</f>
        <v>0</v>
      </c>
    </row>
    <row r="101" spans="1:11" x14ac:dyDescent="0.3">
      <c r="A101" s="92"/>
      <c r="B101" s="77" t="s">
        <v>43</v>
      </c>
      <c r="C101" s="78" t="s">
        <v>31</v>
      </c>
      <c r="D101" s="83">
        <v>4205</v>
      </c>
      <c r="E101" s="83"/>
      <c r="F101" s="83">
        <v>102</v>
      </c>
      <c r="G101" s="83">
        <v>2026</v>
      </c>
      <c r="H101" s="83">
        <v>1920</v>
      </c>
      <c r="I101" s="83">
        <v>147</v>
      </c>
      <c r="J101" s="83">
        <v>10</v>
      </c>
      <c r="K101" s="83"/>
    </row>
    <row r="102" spans="1:11" x14ac:dyDescent="0.3">
      <c r="A102" s="92"/>
      <c r="B102" s="77" t="s">
        <v>44</v>
      </c>
      <c r="C102" s="81" t="s">
        <v>32</v>
      </c>
      <c r="D102" s="83">
        <v>3148</v>
      </c>
      <c r="E102" s="83"/>
      <c r="F102" s="83">
        <v>71</v>
      </c>
      <c r="G102" s="83">
        <v>1483</v>
      </c>
      <c r="H102" s="83">
        <v>1489</v>
      </c>
      <c r="I102" s="83">
        <v>101</v>
      </c>
      <c r="J102" s="83">
        <v>4</v>
      </c>
      <c r="K102" s="83"/>
    </row>
    <row r="103" spans="1:11" x14ac:dyDescent="0.3">
      <c r="A103" s="91" t="s">
        <v>39</v>
      </c>
      <c r="B103" s="74" t="s">
        <v>49</v>
      </c>
      <c r="C103" s="75" t="s">
        <v>0</v>
      </c>
      <c r="D103" s="82">
        <f>SUM(D104:D105)</f>
        <v>2045</v>
      </c>
      <c r="E103" s="82">
        <f t="shared" ref="E103:G103" si="73">SUM(E104:E105)</f>
        <v>1</v>
      </c>
      <c r="F103" s="82">
        <f t="shared" si="73"/>
        <v>24</v>
      </c>
      <c r="G103" s="82">
        <f t="shared" si="73"/>
        <v>943</v>
      </c>
      <c r="H103" s="82">
        <f t="shared" ref="H103" si="74">SUM(H104:H105)</f>
        <v>993</v>
      </c>
      <c r="I103" s="82">
        <f t="shared" ref="I103" si="75">SUM(I104:I105)</f>
        <v>84</v>
      </c>
      <c r="J103" s="82">
        <f t="shared" ref="J103" si="76">SUM(J104:J105)</f>
        <v>0</v>
      </c>
      <c r="K103" s="82">
        <f t="shared" ref="K103" si="77">SUM(K104:K105)</f>
        <v>0</v>
      </c>
    </row>
    <row r="104" spans="1:11" x14ac:dyDescent="0.3">
      <c r="A104" s="92"/>
      <c r="B104" s="77" t="s">
        <v>43</v>
      </c>
      <c r="C104" s="78" t="s">
        <v>31</v>
      </c>
      <c r="D104" s="83">
        <v>1347</v>
      </c>
      <c r="E104" s="83">
        <v>1</v>
      </c>
      <c r="F104" s="83">
        <v>14</v>
      </c>
      <c r="G104" s="83">
        <v>631</v>
      </c>
      <c r="H104" s="83">
        <v>650</v>
      </c>
      <c r="I104" s="83">
        <v>51</v>
      </c>
      <c r="J104" s="83"/>
      <c r="K104" s="84"/>
    </row>
    <row r="105" spans="1:11" x14ac:dyDescent="0.3">
      <c r="A105" s="92"/>
      <c r="B105" s="77" t="s">
        <v>44</v>
      </c>
      <c r="C105" s="81" t="s">
        <v>32</v>
      </c>
      <c r="D105" s="83">
        <v>698</v>
      </c>
      <c r="E105" s="83"/>
      <c r="F105" s="83">
        <v>10</v>
      </c>
      <c r="G105" s="83">
        <v>312</v>
      </c>
      <c r="H105" s="83">
        <v>343</v>
      </c>
      <c r="I105" s="83">
        <v>33</v>
      </c>
      <c r="J105" s="83"/>
      <c r="K105" s="84"/>
    </row>
    <row r="106" spans="1:11" x14ac:dyDescent="0.3">
      <c r="A106" s="91" t="s">
        <v>40</v>
      </c>
      <c r="B106" s="74" t="s">
        <v>49</v>
      </c>
      <c r="C106" s="75" t="s">
        <v>0</v>
      </c>
      <c r="D106" s="82">
        <f>SUM(D107:D108)</f>
        <v>274</v>
      </c>
      <c r="E106" s="82"/>
      <c r="F106" s="82">
        <f t="shared" ref="F106" si="78">SUM(F107:F108)</f>
        <v>2</v>
      </c>
      <c r="G106" s="82">
        <f t="shared" ref="G106" si="79">SUM(G107:G108)</f>
        <v>127</v>
      </c>
      <c r="H106" s="82">
        <f t="shared" ref="H106" si="80">SUM(H107:H108)</f>
        <v>131</v>
      </c>
      <c r="I106" s="82">
        <f t="shared" ref="I106" si="81">SUM(I107:I108)</f>
        <v>12</v>
      </c>
      <c r="J106" s="82">
        <f t="shared" ref="J106" si="82">SUM(J107:J108)</f>
        <v>2</v>
      </c>
      <c r="K106" s="82">
        <f t="shared" ref="K106" si="83">SUM(K107:K108)</f>
        <v>0</v>
      </c>
    </row>
    <row r="107" spans="1:11" x14ac:dyDescent="0.3">
      <c r="A107" s="92"/>
      <c r="B107" s="77" t="s">
        <v>43</v>
      </c>
      <c r="C107" s="78" t="s">
        <v>31</v>
      </c>
      <c r="D107" s="83">
        <v>194</v>
      </c>
      <c r="E107" s="83"/>
      <c r="F107" s="83">
        <v>1</v>
      </c>
      <c r="G107" s="83">
        <v>100</v>
      </c>
      <c r="H107" s="83">
        <v>82</v>
      </c>
      <c r="I107" s="83">
        <v>10</v>
      </c>
      <c r="J107" s="84">
        <v>1</v>
      </c>
      <c r="K107" s="84"/>
    </row>
    <row r="108" spans="1:11" x14ac:dyDescent="0.3">
      <c r="A108" s="92"/>
      <c r="B108" s="77" t="s">
        <v>44</v>
      </c>
      <c r="C108" s="81" t="s">
        <v>32</v>
      </c>
      <c r="D108" s="83">
        <v>80</v>
      </c>
      <c r="E108" s="83"/>
      <c r="F108" s="83">
        <v>1</v>
      </c>
      <c r="G108" s="83">
        <v>27</v>
      </c>
      <c r="H108" s="83">
        <v>49</v>
      </c>
      <c r="I108" s="83">
        <v>2</v>
      </c>
      <c r="J108" s="84">
        <v>1</v>
      </c>
      <c r="K108" s="84"/>
    </row>
    <row r="109" spans="1:11" x14ac:dyDescent="0.3">
      <c r="A109" s="91" t="s">
        <v>41</v>
      </c>
      <c r="B109" s="74" t="s">
        <v>49</v>
      </c>
      <c r="C109" s="75" t="s">
        <v>0</v>
      </c>
      <c r="D109" s="82">
        <f>SUM(D110:D111)</f>
        <v>24</v>
      </c>
      <c r="E109" s="82"/>
      <c r="F109" s="82">
        <f t="shared" ref="F109" si="84">SUM(F110:F111)</f>
        <v>0</v>
      </c>
      <c r="G109" s="82">
        <f t="shared" ref="G109" si="85">SUM(G110:G111)</f>
        <v>8</v>
      </c>
      <c r="H109" s="82">
        <f t="shared" ref="H109" si="86">SUM(H110:H111)</f>
        <v>14</v>
      </c>
      <c r="I109" s="82">
        <f t="shared" ref="I109" si="87">SUM(I110:I111)</f>
        <v>2</v>
      </c>
      <c r="J109" s="82">
        <f t="shared" ref="J109" si="88">SUM(J110:J111)</f>
        <v>0</v>
      </c>
      <c r="K109" s="82">
        <f t="shared" ref="K109" si="89">SUM(K110:K111)</f>
        <v>0</v>
      </c>
    </row>
    <row r="110" spans="1:11" x14ac:dyDescent="0.3">
      <c r="A110" s="73"/>
      <c r="B110" s="77" t="s">
        <v>43</v>
      </c>
      <c r="C110" s="78" t="s">
        <v>31</v>
      </c>
      <c r="D110" s="83">
        <v>18</v>
      </c>
      <c r="E110" s="83"/>
      <c r="F110" s="83"/>
      <c r="G110" s="84">
        <v>7</v>
      </c>
      <c r="H110" s="83">
        <v>9</v>
      </c>
      <c r="I110" s="83">
        <v>2</v>
      </c>
      <c r="J110" s="83"/>
      <c r="K110" s="84"/>
    </row>
    <row r="111" spans="1:11" x14ac:dyDescent="0.3">
      <c r="A111" s="73"/>
      <c r="B111" s="77" t="s">
        <v>44</v>
      </c>
      <c r="C111" s="81" t="s">
        <v>32</v>
      </c>
      <c r="D111" s="83">
        <v>6</v>
      </c>
      <c r="E111" s="83"/>
      <c r="F111" s="83"/>
      <c r="G111" s="84">
        <v>1</v>
      </c>
      <c r="H111" s="83">
        <v>5</v>
      </c>
      <c r="I111" s="84"/>
      <c r="J111" s="84"/>
      <c r="K111" s="84"/>
    </row>
    <row r="112" spans="1:11" x14ac:dyDescent="0.3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</row>
    <row r="113" spans="1:11" x14ac:dyDescent="0.3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</row>
    <row r="114" spans="1:11" x14ac:dyDescent="0.3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</row>
    <row r="115" spans="1:11" x14ac:dyDescent="0.3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</row>
    <row r="116" spans="1:11" x14ac:dyDescent="0.3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</row>
    <row r="117" spans="1:11" x14ac:dyDescent="0.3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</row>
    <row r="118" spans="1:11" x14ac:dyDescent="0.3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</row>
    <row r="119" spans="1:11" x14ac:dyDescent="0.3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</row>
    <row r="120" spans="1:11" x14ac:dyDescent="0.3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</row>
    <row r="121" spans="1:11" x14ac:dyDescent="0.3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</row>
    <row r="122" spans="1:11" x14ac:dyDescent="0.3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</row>
    <row r="123" spans="1:11" x14ac:dyDescent="0.3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</row>
    <row r="124" spans="1:11" x14ac:dyDescent="0.3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</row>
    <row r="125" spans="1:11" x14ac:dyDescent="0.3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</row>
    <row r="126" spans="1:11" x14ac:dyDescent="0.3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</row>
    <row r="127" spans="1:11" x14ac:dyDescent="0.3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</row>
  </sheetData>
  <mergeCells count="43">
    <mergeCell ref="A26:A27"/>
    <mergeCell ref="A23:A24"/>
    <mergeCell ref="A20:A21"/>
    <mergeCell ref="A17:A18"/>
    <mergeCell ref="A92:A93"/>
    <mergeCell ref="A86:A87"/>
    <mergeCell ref="A77:A78"/>
    <mergeCell ref="A79:A81"/>
    <mergeCell ref="B79:B81"/>
    <mergeCell ref="A110:A111"/>
    <mergeCell ref="A107:A108"/>
    <mergeCell ref="A104:A105"/>
    <mergeCell ref="A101:A102"/>
    <mergeCell ref="A98:A99"/>
    <mergeCell ref="A95:A96"/>
    <mergeCell ref="A71:A72"/>
    <mergeCell ref="A68:A69"/>
    <mergeCell ref="A65:A66"/>
    <mergeCell ref="A62:A63"/>
    <mergeCell ref="A59:A60"/>
    <mergeCell ref="A56:A57"/>
    <mergeCell ref="A46:A48"/>
    <mergeCell ref="B46:B48"/>
    <mergeCell ref="A53:A54"/>
    <mergeCell ref="A50:A51"/>
    <mergeCell ref="A44:A45"/>
    <mergeCell ref="A41:A42"/>
    <mergeCell ref="A38:A39"/>
    <mergeCell ref="A35:A36"/>
    <mergeCell ref="A32:A33"/>
    <mergeCell ref="A29:A30"/>
    <mergeCell ref="K9:K12"/>
    <mergeCell ref="D9:D12"/>
    <mergeCell ref="E9:E12"/>
    <mergeCell ref="F9:F12"/>
    <mergeCell ref="G9:G12"/>
    <mergeCell ref="H9:H12"/>
    <mergeCell ref="A13:A15"/>
    <mergeCell ref="B13:B15"/>
    <mergeCell ref="I9:I12"/>
    <mergeCell ref="A7:C12"/>
    <mergeCell ref="D7:K8"/>
    <mergeCell ref="J9:J12"/>
  </mergeCells>
  <pageMargins left="0.7" right="0.7" top="0.75" bottom="0.75" header="0.3" footer="0.3"/>
  <ignoredErrors>
    <ignoredError sqref="D19:D37 D4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CCF679-884D-4851-B0F9-939123FF9119}">
  <dimension ref="A1:Q17"/>
  <sheetViews>
    <sheetView workbookViewId="0">
      <selection activeCell="A9" sqref="A9"/>
    </sheetView>
  </sheetViews>
  <sheetFormatPr defaultRowHeight="13.2" x14ac:dyDescent="0.3"/>
  <cols>
    <col min="1" max="1" width="39" style="2" customWidth="1"/>
    <col min="2" max="2" width="16" style="2" customWidth="1"/>
    <col min="3" max="3" width="12.44140625" style="2" customWidth="1"/>
    <col min="4" max="4" width="10.6640625" style="2" customWidth="1"/>
    <col min="5" max="5" width="14.109375" style="2" customWidth="1"/>
    <col min="6" max="6" width="11.109375" style="2" customWidth="1"/>
    <col min="7" max="7" width="11.44140625" style="2" customWidth="1"/>
    <col min="8" max="16384" width="8.88671875" style="2"/>
  </cols>
  <sheetData>
    <row r="1" spans="1:17" x14ac:dyDescent="0.3">
      <c r="A1" s="1" t="s">
        <v>58</v>
      </c>
      <c r="B1" s="1"/>
      <c r="C1" s="1"/>
      <c r="D1" s="1"/>
      <c r="E1" s="1"/>
      <c r="F1" s="1"/>
      <c r="G1" s="1"/>
    </row>
    <row r="2" spans="1:17" x14ac:dyDescent="0.3">
      <c r="A2" s="3" t="s">
        <v>59</v>
      </c>
      <c r="B2" s="1"/>
    </row>
    <row r="3" spans="1:17" x14ac:dyDescent="0.3">
      <c r="A3" s="1"/>
      <c r="B3" s="1"/>
    </row>
    <row r="4" spans="1:17" x14ac:dyDescent="0.3">
      <c r="A4" s="1" t="s">
        <v>83</v>
      </c>
    </row>
    <row r="5" spans="1:17" x14ac:dyDescent="0.3">
      <c r="A5" s="3" t="s">
        <v>84</v>
      </c>
      <c r="L5" s="25"/>
      <c r="M5" s="95"/>
      <c r="N5" s="95"/>
      <c r="O5" s="95"/>
      <c r="P5" s="95"/>
      <c r="Q5" s="95"/>
    </row>
    <row r="6" spans="1:17" x14ac:dyDescent="0.3">
      <c r="L6" s="25"/>
      <c r="M6" s="95"/>
      <c r="N6" s="95"/>
      <c r="O6" s="95"/>
      <c r="P6" s="95"/>
      <c r="Q6" s="95"/>
    </row>
    <row r="7" spans="1:17" ht="31.2" customHeight="1" x14ac:dyDescent="0.3">
      <c r="A7" s="28" t="s">
        <v>159</v>
      </c>
      <c r="B7" s="28" t="s">
        <v>150</v>
      </c>
      <c r="C7" s="28" t="s">
        <v>160</v>
      </c>
      <c r="D7" s="28"/>
      <c r="E7" s="28"/>
      <c r="L7" s="96"/>
      <c r="M7" s="97"/>
      <c r="N7" s="97"/>
      <c r="O7" s="97"/>
      <c r="P7" s="97"/>
      <c r="Q7" s="97"/>
    </row>
    <row r="8" spans="1:17" ht="28.95" customHeight="1" x14ac:dyDescent="0.3">
      <c r="A8" s="28"/>
      <c r="B8" s="28"/>
      <c r="C8" s="100" t="s">
        <v>161</v>
      </c>
      <c r="D8" s="100" t="s">
        <v>162</v>
      </c>
      <c r="E8" s="100" t="s">
        <v>163</v>
      </c>
      <c r="L8" s="96"/>
      <c r="M8" s="97"/>
      <c r="N8" s="97"/>
      <c r="O8" s="97"/>
      <c r="P8" s="97"/>
      <c r="Q8" s="97"/>
    </row>
    <row r="9" spans="1:17" ht="26.4" x14ac:dyDescent="0.3">
      <c r="A9" s="99" t="s">
        <v>164</v>
      </c>
      <c r="B9" s="12">
        <f>SUM(B10:B11)</f>
        <v>58080</v>
      </c>
      <c r="C9" s="12">
        <f t="shared" ref="C9:E9" si="0">SUM(C10:C11)</f>
        <v>3953</v>
      </c>
      <c r="D9" s="12">
        <f t="shared" si="0"/>
        <v>54093</v>
      </c>
      <c r="E9" s="12">
        <f t="shared" si="0"/>
        <v>34</v>
      </c>
      <c r="L9" s="96"/>
      <c r="M9" s="95"/>
      <c r="N9" s="95"/>
      <c r="O9" s="95"/>
      <c r="P9" s="95"/>
      <c r="Q9" s="95"/>
    </row>
    <row r="10" spans="1:17" ht="26.4" x14ac:dyDescent="0.3">
      <c r="A10" s="101" t="s">
        <v>167</v>
      </c>
      <c r="B10" s="38">
        <v>51323</v>
      </c>
      <c r="C10" s="38">
        <v>3406</v>
      </c>
      <c r="D10" s="38">
        <v>47886</v>
      </c>
      <c r="E10" s="38">
        <v>31</v>
      </c>
      <c r="L10" s="96"/>
      <c r="M10" s="97"/>
      <c r="N10" s="97"/>
      <c r="O10" s="97"/>
      <c r="P10" s="97"/>
      <c r="Q10" s="97"/>
    </row>
    <row r="11" spans="1:17" ht="26.4" x14ac:dyDescent="0.3">
      <c r="A11" s="101" t="s">
        <v>168</v>
      </c>
      <c r="B11" s="38">
        <v>6757</v>
      </c>
      <c r="C11" s="38">
        <v>547</v>
      </c>
      <c r="D11" s="38">
        <v>6207</v>
      </c>
      <c r="E11" s="38">
        <v>3</v>
      </c>
      <c r="L11" s="96"/>
      <c r="M11" s="97"/>
      <c r="N11" s="97"/>
      <c r="O11" s="97"/>
      <c r="P11" s="97"/>
      <c r="Q11" s="97"/>
    </row>
    <row r="12" spans="1:17" ht="26.4" x14ac:dyDescent="0.3">
      <c r="A12" s="99" t="s">
        <v>165</v>
      </c>
      <c r="B12" s="12">
        <f>SUM(B13:B14)</f>
        <v>33271</v>
      </c>
      <c r="C12" s="12">
        <f t="shared" ref="C12:E12" si="1">SUM(C13:C14)</f>
        <v>2671</v>
      </c>
      <c r="D12" s="12">
        <f t="shared" si="1"/>
        <v>30571</v>
      </c>
      <c r="E12" s="12">
        <f t="shared" si="1"/>
        <v>29</v>
      </c>
      <c r="L12" s="96"/>
      <c r="M12" s="95"/>
      <c r="N12" s="95"/>
      <c r="O12" s="95"/>
      <c r="P12" s="95"/>
    </row>
    <row r="13" spans="1:17" ht="26.4" x14ac:dyDescent="0.3">
      <c r="A13" s="101" t="s">
        <v>167</v>
      </c>
      <c r="B13" s="38">
        <v>30765</v>
      </c>
      <c r="C13" s="38">
        <v>2470</v>
      </c>
      <c r="D13" s="38">
        <v>28268</v>
      </c>
      <c r="E13" s="38">
        <v>27</v>
      </c>
      <c r="L13" s="96"/>
      <c r="M13" s="97"/>
      <c r="N13" s="97"/>
      <c r="O13" s="97"/>
      <c r="P13" s="97"/>
    </row>
    <row r="14" spans="1:17" ht="26.4" x14ac:dyDescent="0.3">
      <c r="A14" s="101" t="s">
        <v>168</v>
      </c>
      <c r="B14" s="38">
        <v>2506</v>
      </c>
      <c r="C14" s="38">
        <v>201</v>
      </c>
      <c r="D14" s="38">
        <v>2303</v>
      </c>
      <c r="E14" s="38">
        <v>2</v>
      </c>
      <c r="L14" s="96"/>
      <c r="M14" s="97"/>
      <c r="N14" s="97"/>
      <c r="O14" s="97"/>
      <c r="P14" s="97"/>
    </row>
    <row r="15" spans="1:17" ht="26.4" x14ac:dyDescent="0.3">
      <c r="A15" s="99" t="s">
        <v>166</v>
      </c>
      <c r="B15" s="12">
        <f>SUM(B16:B17)</f>
        <v>24809</v>
      </c>
      <c r="C15" s="12">
        <f t="shared" ref="C15:E15" si="2">SUM(C16:C17)</f>
        <v>1282</v>
      </c>
      <c r="D15" s="12">
        <f t="shared" si="2"/>
        <v>23522</v>
      </c>
      <c r="E15" s="12">
        <f t="shared" si="2"/>
        <v>5</v>
      </c>
      <c r="J15" s="98"/>
    </row>
    <row r="16" spans="1:17" ht="26.4" x14ac:dyDescent="0.3">
      <c r="A16" s="101" t="s">
        <v>167</v>
      </c>
      <c r="B16" s="38">
        <v>20558</v>
      </c>
      <c r="C16" s="38">
        <v>936</v>
      </c>
      <c r="D16" s="38">
        <v>19618</v>
      </c>
      <c r="E16" s="38">
        <v>4</v>
      </c>
    </row>
    <row r="17" spans="1:5" ht="34.5" customHeight="1" x14ac:dyDescent="0.3">
      <c r="A17" s="101" t="s">
        <v>168</v>
      </c>
      <c r="B17" s="38">
        <v>4251</v>
      </c>
      <c r="C17" s="38">
        <v>346</v>
      </c>
      <c r="D17" s="38">
        <v>3904</v>
      </c>
      <c r="E17" s="38">
        <v>1</v>
      </c>
    </row>
  </sheetData>
  <mergeCells count="3">
    <mergeCell ref="C7:E7"/>
    <mergeCell ref="B7:B8"/>
    <mergeCell ref="A7:A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E6225-8A16-4501-A438-99129BBAF7C1}">
  <dimension ref="A1:E70"/>
  <sheetViews>
    <sheetView workbookViewId="0">
      <selection activeCell="A4" sqref="A4"/>
    </sheetView>
  </sheetViews>
  <sheetFormatPr defaultRowHeight="13.2" x14ac:dyDescent="0.3"/>
  <cols>
    <col min="1" max="1" width="112.109375" style="2" customWidth="1"/>
    <col min="2" max="2" width="13.6640625" style="2" customWidth="1"/>
    <col min="3" max="3" width="13.109375" style="2" customWidth="1"/>
    <col min="4" max="4" width="11.6640625" style="2" customWidth="1"/>
    <col min="5" max="5" width="13.6640625" style="2" customWidth="1"/>
    <col min="6" max="16384" width="8.88671875" style="2"/>
  </cols>
  <sheetData>
    <row r="1" spans="1:5" x14ac:dyDescent="0.3">
      <c r="A1" s="1" t="s">
        <v>58</v>
      </c>
      <c r="B1" s="1"/>
      <c r="C1" s="1"/>
      <c r="D1" s="1"/>
      <c r="E1" s="1"/>
    </row>
    <row r="2" spans="1:5" x14ac:dyDescent="0.3">
      <c r="A2" s="3" t="s">
        <v>59</v>
      </c>
    </row>
    <row r="4" spans="1:5" ht="17.25" customHeight="1" x14ac:dyDescent="0.3">
      <c r="A4" s="102" t="s">
        <v>85</v>
      </c>
    </row>
    <row r="5" spans="1:5" x14ac:dyDescent="0.3">
      <c r="A5" s="3" t="s">
        <v>86</v>
      </c>
    </row>
    <row r="7" spans="1:5" ht="27.6" customHeight="1" x14ac:dyDescent="0.3">
      <c r="A7" s="28" t="s">
        <v>169</v>
      </c>
      <c r="B7" s="65" t="s">
        <v>170</v>
      </c>
      <c r="C7" s="65" t="s">
        <v>171</v>
      </c>
      <c r="D7" s="65"/>
      <c r="E7" s="65"/>
    </row>
    <row r="8" spans="1:5" ht="26.4" x14ac:dyDescent="0.3">
      <c r="A8" s="28"/>
      <c r="B8" s="65"/>
      <c r="C8" s="100" t="s">
        <v>161</v>
      </c>
      <c r="D8" s="100" t="s">
        <v>162</v>
      </c>
      <c r="E8" s="100" t="s">
        <v>163</v>
      </c>
    </row>
    <row r="9" spans="1:5" ht="26.4" x14ac:dyDescent="0.3">
      <c r="A9" s="99" t="s">
        <v>164</v>
      </c>
      <c r="B9" s="103">
        <f>SUM(B10:B25)</f>
        <v>13748</v>
      </c>
      <c r="C9" s="103">
        <f t="shared" ref="C9:E9" si="0">SUM(C10:C25)</f>
        <v>1492</v>
      </c>
      <c r="D9" s="103">
        <f t="shared" si="0"/>
        <v>12242</v>
      </c>
      <c r="E9" s="103">
        <f t="shared" si="0"/>
        <v>14</v>
      </c>
    </row>
    <row r="10" spans="1:5" ht="18" customHeight="1" x14ac:dyDescent="0.3">
      <c r="A10" s="17" t="s">
        <v>172</v>
      </c>
      <c r="B10" s="15">
        <v>861</v>
      </c>
      <c r="C10" s="15">
        <v>739</v>
      </c>
      <c r="D10" s="15">
        <v>122</v>
      </c>
      <c r="E10" s="15"/>
    </row>
    <row r="11" spans="1:5" ht="18" customHeight="1" x14ac:dyDescent="0.3">
      <c r="A11" s="17" t="s">
        <v>173</v>
      </c>
      <c r="B11" s="15">
        <v>145</v>
      </c>
      <c r="C11" s="15">
        <v>7</v>
      </c>
      <c r="D11" s="15">
        <v>138</v>
      </c>
      <c r="E11" s="15"/>
    </row>
    <row r="12" spans="1:5" ht="18" customHeight="1" x14ac:dyDescent="0.3">
      <c r="A12" s="17" t="s">
        <v>174</v>
      </c>
      <c r="B12" s="15">
        <v>2556</v>
      </c>
      <c r="C12" s="15">
        <v>131</v>
      </c>
      <c r="D12" s="15">
        <v>2425</v>
      </c>
      <c r="E12" s="15"/>
    </row>
    <row r="13" spans="1:5" ht="18" customHeight="1" x14ac:dyDescent="0.3">
      <c r="A13" s="17" t="s">
        <v>175</v>
      </c>
      <c r="B13" s="15">
        <v>232</v>
      </c>
      <c r="C13" s="15">
        <v>6</v>
      </c>
      <c r="D13" s="15">
        <v>225</v>
      </c>
      <c r="E13" s="15">
        <v>1</v>
      </c>
    </row>
    <row r="14" spans="1:5" ht="18" customHeight="1" x14ac:dyDescent="0.3">
      <c r="A14" s="17" t="s">
        <v>176</v>
      </c>
      <c r="B14" s="15">
        <v>323</v>
      </c>
      <c r="C14" s="15">
        <v>38</v>
      </c>
      <c r="D14" s="15">
        <v>285</v>
      </c>
      <c r="E14" s="15"/>
    </row>
    <row r="15" spans="1:5" ht="18" customHeight="1" x14ac:dyDescent="0.3">
      <c r="A15" s="17" t="s">
        <v>177</v>
      </c>
      <c r="B15" s="15">
        <v>275</v>
      </c>
      <c r="C15" s="15" t="s">
        <v>46</v>
      </c>
      <c r="D15" s="15">
        <v>275</v>
      </c>
      <c r="E15" s="15"/>
    </row>
    <row r="16" spans="1:5" ht="18" customHeight="1" x14ac:dyDescent="0.3">
      <c r="A16" s="17" t="s">
        <v>178</v>
      </c>
      <c r="B16" s="15">
        <v>137</v>
      </c>
      <c r="C16" s="15">
        <v>6</v>
      </c>
      <c r="D16" s="15">
        <v>130</v>
      </c>
      <c r="E16" s="15">
        <v>1</v>
      </c>
    </row>
    <row r="17" spans="1:5" ht="18" customHeight="1" x14ac:dyDescent="0.3">
      <c r="A17" s="17" t="s">
        <v>47</v>
      </c>
      <c r="B17" s="15">
        <v>20</v>
      </c>
      <c r="C17" s="15">
        <v>3</v>
      </c>
      <c r="D17" s="15">
        <v>17</v>
      </c>
      <c r="E17" s="15"/>
    </row>
    <row r="18" spans="1:5" ht="18" customHeight="1" x14ac:dyDescent="0.3">
      <c r="A18" s="17" t="s">
        <v>179</v>
      </c>
      <c r="B18" s="15">
        <v>689</v>
      </c>
      <c r="C18" s="15">
        <v>30</v>
      </c>
      <c r="D18" s="15">
        <v>659</v>
      </c>
      <c r="E18" s="15"/>
    </row>
    <row r="19" spans="1:5" ht="18" customHeight="1" x14ac:dyDescent="0.3">
      <c r="A19" s="17" t="s">
        <v>180</v>
      </c>
      <c r="B19" s="15">
        <v>1402</v>
      </c>
      <c r="C19" s="15">
        <v>69</v>
      </c>
      <c r="D19" s="15">
        <v>1332</v>
      </c>
      <c r="E19" s="15">
        <v>1</v>
      </c>
    </row>
    <row r="20" spans="1:5" ht="18" customHeight="1" x14ac:dyDescent="0.3">
      <c r="A20" s="17" t="s">
        <v>181</v>
      </c>
      <c r="B20" s="15">
        <v>2997</v>
      </c>
      <c r="C20" s="15">
        <v>114</v>
      </c>
      <c r="D20" s="15">
        <v>2879</v>
      </c>
      <c r="E20" s="15">
        <v>4</v>
      </c>
    </row>
    <row r="21" spans="1:5" ht="18" customHeight="1" x14ac:dyDescent="0.3">
      <c r="A21" s="17" t="s">
        <v>182</v>
      </c>
      <c r="B21" s="15">
        <v>2453</v>
      </c>
      <c r="C21" s="15">
        <v>136</v>
      </c>
      <c r="D21" s="15">
        <v>2313</v>
      </c>
      <c r="E21" s="15">
        <v>4</v>
      </c>
    </row>
    <row r="22" spans="1:5" ht="18" customHeight="1" x14ac:dyDescent="0.3">
      <c r="A22" s="17" t="s">
        <v>183</v>
      </c>
      <c r="B22" s="15">
        <v>184</v>
      </c>
      <c r="C22" s="15">
        <v>10</v>
      </c>
      <c r="D22" s="15">
        <v>174</v>
      </c>
      <c r="E22" s="15"/>
    </row>
    <row r="23" spans="1:5" ht="18" customHeight="1" x14ac:dyDescent="0.3">
      <c r="A23" s="17" t="s">
        <v>184</v>
      </c>
      <c r="B23" s="15">
        <v>1428</v>
      </c>
      <c r="C23" s="15">
        <v>200</v>
      </c>
      <c r="D23" s="15">
        <v>1225</v>
      </c>
      <c r="E23" s="15">
        <v>3</v>
      </c>
    </row>
    <row r="24" spans="1:5" ht="18" customHeight="1" x14ac:dyDescent="0.3">
      <c r="A24" s="17" t="s">
        <v>185</v>
      </c>
      <c r="B24" s="15">
        <v>4</v>
      </c>
      <c r="C24" s="15"/>
      <c r="D24" s="15">
        <v>4</v>
      </c>
      <c r="E24" s="15"/>
    </row>
    <row r="25" spans="1:5" ht="18" customHeight="1" x14ac:dyDescent="0.3">
      <c r="A25" s="17" t="s">
        <v>186</v>
      </c>
      <c r="B25" s="15">
        <v>42</v>
      </c>
      <c r="C25" s="15">
        <v>3</v>
      </c>
      <c r="D25" s="15">
        <v>39</v>
      </c>
      <c r="E25" s="15"/>
    </row>
    <row r="26" spans="1:5" ht="26.4" x14ac:dyDescent="0.3">
      <c r="A26" s="103" t="s">
        <v>187</v>
      </c>
      <c r="B26" s="103">
        <f>SUM(B27:B42)</f>
        <v>7930</v>
      </c>
      <c r="C26" s="103">
        <f t="shared" ref="C26:E26" si="1">SUM(C27:C42)</f>
        <v>1017</v>
      </c>
      <c r="D26" s="103">
        <f t="shared" si="1"/>
        <v>6902</v>
      </c>
      <c r="E26" s="103">
        <f t="shared" si="1"/>
        <v>11</v>
      </c>
    </row>
    <row r="27" spans="1:5" ht="18" customHeight="1" x14ac:dyDescent="0.3">
      <c r="A27" s="17" t="s">
        <v>172</v>
      </c>
      <c r="B27" s="104">
        <v>592</v>
      </c>
      <c r="C27" s="104">
        <v>497</v>
      </c>
      <c r="D27" s="104">
        <v>95</v>
      </c>
      <c r="E27" s="15"/>
    </row>
    <row r="28" spans="1:5" ht="18" customHeight="1" x14ac:dyDescent="0.3">
      <c r="A28" s="17" t="s">
        <v>173</v>
      </c>
      <c r="B28" s="104">
        <v>83</v>
      </c>
      <c r="C28" s="104">
        <v>3</v>
      </c>
      <c r="D28" s="104">
        <v>80</v>
      </c>
      <c r="E28" s="15"/>
    </row>
    <row r="29" spans="1:5" ht="18" customHeight="1" x14ac:dyDescent="0.3">
      <c r="A29" s="17" t="s">
        <v>174</v>
      </c>
      <c r="B29" s="104">
        <v>362</v>
      </c>
      <c r="C29" s="104">
        <v>19</v>
      </c>
      <c r="D29" s="104">
        <v>343</v>
      </c>
      <c r="E29" s="15"/>
    </row>
    <row r="30" spans="1:5" ht="18" customHeight="1" x14ac:dyDescent="0.3">
      <c r="A30" s="17" t="s">
        <v>175</v>
      </c>
      <c r="B30" s="104">
        <v>157</v>
      </c>
      <c r="C30" s="104">
        <v>2</v>
      </c>
      <c r="D30" s="104">
        <v>155</v>
      </c>
      <c r="E30" s="15"/>
    </row>
    <row r="31" spans="1:5" ht="18" customHeight="1" x14ac:dyDescent="0.3">
      <c r="A31" s="17" t="s">
        <v>176</v>
      </c>
      <c r="B31" s="104">
        <v>200</v>
      </c>
      <c r="C31" s="104">
        <v>34</v>
      </c>
      <c r="D31" s="104">
        <v>166</v>
      </c>
      <c r="E31" s="15"/>
    </row>
    <row r="32" spans="1:5" ht="18" customHeight="1" x14ac:dyDescent="0.3">
      <c r="A32" s="17" t="s">
        <v>177</v>
      </c>
      <c r="B32" s="104">
        <v>121</v>
      </c>
      <c r="C32" s="104"/>
      <c r="D32" s="104">
        <v>121</v>
      </c>
      <c r="E32" s="15"/>
    </row>
    <row r="33" spans="1:5" ht="18" customHeight="1" x14ac:dyDescent="0.3">
      <c r="A33" s="17" t="s">
        <v>178</v>
      </c>
      <c r="B33" s="104">
        <v>96</v>
      </c>
      <c r="C33" s="104">
        <v>6</v>
      </c>
      <c r="D33" s="104">
        <v>89</v>
      </c>
      <c r="E33" s="15">
        <v>1</v>
      </c>
    </row>
    <row r="34" spans="1:5" ht="18" customHeight="1" x14ac:dyDescent="0.3">
      <c r="A34" s="17" t="s">
        <v>188</v>
      </c>
      <c r="B34" s="104">
        <v>5</v>
      </c>
      <c r="C34" s="15">
        <v>1</v>
      </c>
      <c r="D34" s="104">
        <v>4</v>
      </c>
      <c r="E34" s="15"/>
    </row>
    <row r="35" spans="1:5" ht="18" customHeight="1" x14ac:dyDescent="0.3">
      <c r="A35" s="17" t="s">
        <v>179</v>
      </c>
      <c r="B35" s="104">
        <v>169</v>
      </c>
      <c r="C35" s="104">
        <v>10</v>
      </c>
      <c r="D35" s="104">
        <v>159</v>
      </c>
      <c r="E35" s="15"/>
    </row>
    <row r="36" spans="1:5" ht="18" customHeight="1" x14ac:dyDescent="0.3">
      <c r="A36" s="17" t="s">
        <v>180</v>
      </c>
      <c r="B36" s="104">
        <v>927</v>
      </c>
      <c r="C36" s="104">
        <v>53</v>
      </c>
      <c r="D36" s="104">
        <v>873</v>
      </c>
      <c r="E36" s="104">
        <v>1</v>
      </c>
    </row>
    <row r="37" spans="1:5" ht="18" customHeight="1" x14ac:dyDescent="0.3">
      <c r="A37" s="17" t="s">
        <v>181</v>
      </c>
      <c r="B37" s="104">
        <v>2080</v>
      </c>
      <c r="C37" s="104">
        <v>89</v>
      </c>
      <c r="D37" s="104">
        <v>1988</v>
      </c>
      <c r="E37" s="104">
        <v>3</v>
      </c>
    </row>
    <row r="38" spans="1:5" ht="18" customHeight="1" x14ac:dyDescent="0.3">
      <c r="A38" s="17" t="s">
        <v>182</v>
      </c>
      <c r="B38" s="104">
        <v>1794</v>
      </c>
      <c r="C38" s="104">
        <v>103</v>
      </c>
      <c r="D38" s="104">
        <v>1688</v>
      </c>
      <c r="E38" s="15">
        <v>3</v>
      </c>
    </row>
    <row r="39" spans="1:5" ht="18" customHeight="1" x14ac:dyDescent="0.3">
      <c r="A39" s="17" t="s">
        <v>183</v>
      </c>
      <c r="B39" s="104">
        <v>55</v>
      </c>
      <c r="C39" s="104">
        <v>1</v>
      </c>
      <c r="D39" s="104">
        <v>54</v>
      </c>
      <c r="E39" s="15"/>
    </row>
    <row r="40" spans="1:5" ht="18" customHeight="1" x14ac:dyDescent="0.3">
      <c r="A40" s="17" t="s">
        <v>184</v>
      </c>
      <c r="B40" s="104">
        <v>1256</v>
      </c>
      <c r="C40" s="104">
        <v>196</v>
      </c>
      <c r="D40" s="104">
        <v>1057</v>
      </c>
      <c r="E40" s="104">
        <v>3</v>
      </c>
    </row>
    <row r="41" spans="1:5" ht="18" customHeight="1" x14ac:dyDescent="0.3">
      <c r="A41" s="17" t="s">
        <v>185</v>
      </c>
      <c r="B41" s="104">
        <v>1</v>
      </c>
      <c r="C41" s="15"/>
      <c r="D41" s="104">
        <v>1</v>
      </c>
      <c r="E41" s="15"/>
    </row>
    <row r="42" spans="1:5" ht="18" customHeight="1" x14ac:dyDescent="0.3">
      <c r="A42" s="17" t="s">
        <v>186</v>
      </c>
      <c r="B42" s="104">
        <v>32</v>
      </c>
      <c r="C42" s="104">
        <v>3</v>
      </c>
      <c r="D42" s="104">
        <v>29</v>
      </c>
      <c r="E42" s="15"/>
    </row>
    <row r="43" spans="1:5" ht="26.4" x14ac:dyDescent="0.3">
      <c r="A43" s="103" t="s">
        <v>189</v>
      </c>
      <c r="B43" s="103">
        <f>SUM(B44:B60)</f>
        <v>5818</v>
      </c>
      <c r="C43" s="103">
        <f t="shared" ref="C43:E43" si="2">SUM(C44:C60)</f>
        <v>475</v>
      </c>
      <c r="D43" s="103">
        <f t="shared" si="2"/>
        <v>5340</v>
      </c>
      <c r="E43" s="103">
        <f t="shared" si="2"/>
        <v>3</v>
      </c>
    </row>
    <row r="44" spans="1:5" ht="18" customHeight="1" x14ac:dyDescent="0.3">
      <c r="A44" s="17" t="s">
        <v>172</v>
      </c>
      <c r="B44" s="104">
        <v>269</v>
      </c>
      <c r="C44" s="104">
        <v>242</v>
      </c>
      <c r="D44" s="104">
        <v>27</v>
      </c>
      <c r="E44" s="15"/>
    </row>
    <row r="45" spans="1:5" ht="18" customHeight="1" x14ac:dyDescent="0.3">
      <c r="A45" s="17" t="s">
        <v>173</v>
      </c>
      <c r="B45" s="104">
        <v>62</v>
      </c>
      <c r="C45" s="104">
        <v>4</v>
      </c>
      <c r="D45" s="104">
        <v>58</v>
      </c>
      <c r="E45" s="15"/>
    </row>
    <row r="46" spans="1:5" ht="18" customHeight="1" x14ac:dyDescent="0.3">
      <c r="A46" s="17" t="s">
        <v>174</v>
      </c>
      <c r="B46" s="104">
        <v>2194</v>
      </c>
      <c r="C46" s="104">
        <v>112</v>
      </c>
      <c r="D46" s="104">
        <v>2082</v>
      </c>
      <c r="E46" s="104"/>
    </row>
    <row r="47" spans="1:5" ht="18" customHeight="1" x14ac:dyDescent="0.3">
      <c r="A47" s="17" t="s">
        <v>175</v>
      </c>
      <c r="B47" s="104">
        <v>75</v>
      </c>
      <c r="C47" s="104">
        <v>4</v>
      </c>
      <c r="D47" s="104">
        <v>70</v>
      </c>
      <c r="E47" s="15">
        <v>1</v>
      </c>
    </row>
    <row r="48" spans="1:5" ht="18" customHeight="1" x14ac:dyDescent="0.3">
      <c r="A48" s="17" t="s">
        <v>176</v>
      </c>
      <c r="B48" s="104">
        <v>123</v>
      </c>
      <c r="C48" s="104">
        <v>4</v>
      </c>
      <c r="D48" s="104">
        <v>119</v>
      </c>
      <c r="E48" s="15"/>
    </row>
    <row r="49" spans="1:5" ht="18" customHeight="1" x14ac:dyDescent="0.3">
      <c r="A49" s="17" t="s">
        <v>177</v>
      </c>
      <c r="B49" s="104">
        <v>154</v>
      </c>
      <c r="C49" s="104"/>
      <c r="D49" s="104">
        <v>154</v>
      </c>
      <c r="E49" s="15"/>
    </row>
    <row r="50" spans="1:5" ht="18" customHeight="1" x14ac:dyDescent="0.3">
      <c r="A50" s="17" t="s">
        <v>178</v>
      </c>
      <c r="B50" s="104">
        <v>41</v>
      </c>
      <c r="C50" s="104"/>
      <c r="D50" s="104">
        <v>41</v>
      </c>
      <c r="E50" s="15"/>
    </row>
    <row r="51" spans="1:5" ht="18" customHeight="1" x14ac:dyDescent="0.3">
      <c r="A51" s="17" t="s">
        <v>188</v>
      </c>
      <c r="B51" s="104">
        <v>15</v>
      </c>
      <c r="C51" s="104">
        <v>2</v>
      </c>
      <c r="D51" s="104">
        <v>13</v>
      </c>
      <c r="E51" s="15"/>
    </row>
    <row r="52" spans="1:5" ht="18" customHeight="1" x14ac:dyDescent="0.3">
      <c r="A52" s="17" t="s">
        <v>179</v>
      </c>
      <c r="B52" s="104">
        <v>520</v>
      </c>
      <c r="C52" s="104">
        <v>20</v>
      </c>
      <c r="D52" s="104">
        <v>500</v>
      </c>
      <c r="E52" s="15"/>
    </row>
    <row r="53" spans="1:5" ht="18" customHeight="1" x14ac:dyDescent="0.3">
      <c r="A53" s="17" t="s">
        <v>180</v>
      </c>
      <c r="B53" s="104">
        <v>475</v>
      </c>
      <c r="C53" s="104">
        <v>16</v>
      </c>
      <c r="D53" s="104">
        <v>459</v>
      </c>
      <c r="E53" s="15"/>
    </row>
    <row r="54" spans="1:5" ht="18" customHeight="1" x14ac:dyDescent="0.3">
      <c r="A54" s="17" t="s">
        <v>181</v>
      </c>
      <c r="B54" s="104">
        <v>917</v>
      </c>
      <c r="C54" s="104">
        <v>25</v>
      </c>
      <c r="D54" s="104">
        <v>891</v>
      </c>
      <c r="E54" s="15">
        <v>1</v>
      </c>
    </row>
    <row r="55" spans="1:5" ht="18" customHeight="1" x14ac:dyDescent="0.3">
      <c r="A55" s="17" t="s">
        <v>182</v>
      </c>
      <c r="B55" s="104">
        <v>659</v>
      </c>
      <c r="C55" s="104">
        <v>33</v>
      </c>
      <c r="D55" s="104">
        <v>625</v>
      </c>
      <c r="E55" s="15">
        <v>1</v>
      </c>
    </row>
    <row r="56" spans="1:5" ht="18" customHeight="1" x14ac:dyDescent="0.3">
      <c r="A56" s="17" t="s">
        <v>183</v>
      </c>
      <c r="B56" s="104">
        <v>129</v>
      </c>
      <c r="C56" s="104">
        <v>9</v>
      </c>
      <c r="D56" s="104">
        <v>120</v>
      </c>
      <c r="E56" s="104"/>
    </row>
    <row r="57" spans="1:5" ht="18" customHeight="1" x14ac:dyDescent="0.3">
      <c r="A57" s="17" t="s">
        <v>184</v>
      </c>
      <c r="B57" s="104">
        <v>172</v>
      </c>
      <c r="C57" s="104">
        <v>4</v>
      </c>
      <c r="D57" s="104">
        <v>168</v>
      </c>
      <c r="E57" s="15"/>
    </row>
    <row r="58" spans="1:5" ht="18" customHeight="1" x14ac:dyDescent="0.3">
      <c r="A58" s="17" t="s">
        <v>185</v>
      </c>
      <c r="B58" s="104">
        <v>3</v>
      </c>
      <c r="C58" s="104"/>
      <c r="D58" s="104">
        <v>3</v>
      </c>
      <c r="E58" s="15"/>
    </row>
    <row r="59" spans="1:5" ht="18" customHeight="1" x14ac:dyDescent="0.3">
      <c r="A59" s="17" t="s">
        <v>186</v>
      </c>
      <c r="B59" s="104">
        <v>10</v>
      </c>
      <c r="C59" s="104"/>
      <c r="D59" s="104">
        <v>10</v>
      </c>
      <c r="E59" s="15"/>
    </row>
    <row r="60" spans="1:5" x14ac:dyDescent="0.3">
      <c r="A60" s="15"/>
      <c r="B60" s="15"/>
      <c r="C60" s="15"/>
      <c r="D60" s="15"/>
      <c r="E60" s="15"/>
    </row>
    <row r="61" spans="1:5" x14ac:dyDescent="0.3">
      <c r="A61" s="15"/>
      <c r="B61" s="15"/>
      <c r="C61" s="15"/>
      <c r="D61" s="15"/>
      <c r="E61" s="15"/>
    </row>
    <row r="62" spans="1:5" x14ac:dyDescent="0.3">
      <c r="A62" s="15"/>
      <c r="B62" s="15"/>
      <c r="C62" s="15"/>
      <c r="D62" s="15"/>
      <c r="E62" s="15"/>
    </row>
    <row r="63" spans="1:5" x14ac:dyDescent="0.3">
      <c r="A63" s="15"/>
      <c r="B63" s="15"/>
      <c r="C63" s="15"/>
      <c r="D63" s="15"/>
      <c r="E63" s="15"/>
    </row>
    <row r="64" spans="1:5" x14ac:dyDescent="0.3">
      <c r="A64" s="15"/>
      <c r="B64" s="15"/>
      <c r="C64" s="15"/>
      <c r="D64" s="15"/>
      <c r="E64" s="15"/>
    </row>
    <row r="65" spans="1:5" x14ac:dyDescent="0.3">
      <c r="A65" s="15"/>
      <c r="B65" s="15"/>
      <c r="C65" s="15"/>
      <c r="D65" s="15"/>
      <c r="E65" s="15"/>
    </row>
    <row r="66" spans="1:5" x14ac:dyDescent="0.3">
      <c r="A66" s="15"/>
      <c r="B66" s="15"/>
      <c r="C66" s="15"/>
      <c r="D66" s="15"/>
      <c r="E66" s="15"/>
    </row>
    <row r="67" spans="1:5" x14ac:dyDescent="0.3">
      <c r="A67" s="15"/>
      <c r="B67" s="15"/>
      <c r="C67" s="15"/>
      <c r="D67" s="15"/>
      <c r="E67" s="15"/>
    </row>
    <row r="68" spans="1:5" x14ac:dyDescent="0.3">
      <c r="A68" s="15"/>
      <c r="B68" s="15"/>
      <c r="C68" s="15"/>
      <c r="D68" s="15"/>
      <c r="E68" s="15"/>
    </row>
    <row r="69" spans="1:5" x14ac:dyDescent="0.3">
      <c r="A69" s="15"/>
      <c r="B69" s="15"/>
      <c r="C69" s="15"/>
      <c r="D69" s="15"/>
      <c r="E69" s="15"/>
    </row>
    <row r="70" spans="1:5" x14ac:dyDescent="0.3">
      <c r="A70" s="15"/>
      <c r="B70" s="15"/>
      <c r="C70" s="15"/>
      <c r="D70" s="15"/>
      <c r="E70" s="15"/>
    </row>
  </sheetData>
  <mergeCells count="3">
    <mergeCell ref="A7:A8"/>
    <mergeCell ref="B7:B8"/>
    <mergeCell ref="C7:E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2CE8A-40DB-4220-B4DD-E31B4AD6263B}">
  <dimension ref="A1:Q17"/>
  <sheetViews>
    <sheetView workbookViewId="0"/>
  </sheetViews>
  <sheetFormatPr defaultRowHeight="13.2" x14ac:dyDescent="0.3"/>
  <cols>
    <col min="1" max="1" width="42.44140625" style="2" customWidth="1"/>
    <col min="2" max="2" width="13.44140625" style="2" customWidth="1"/>
    <col min="3" max="3" width="11.6640625" style="2" customWidth="1"/>
    <col min="4" max="4" width="10.6640625" style="2" customWidth="1"/>
    <col min="5" max="5" width="12.33203125" style="2" customWidth="1"/>
    <col min="6" max="6" width="12" style="2" customWidth="1"/>
    <col min="7" max="7" width="11.109375" style="2" customWidth="1"/>
    <col min="8" max="8" width="11.44140625" style="2" customWidth="1"/>
    <col min="9" max="16384" width="8.88671875" style="2"/>
  </cols>
  <sheetData>
    <row r="1" spans="1:17" x14ac:dyDescent="0.3">
      <c r="A1" s="1" t="s">
        <v>58</v>
      </c>
      <c r="B1" s="1"/>
      <c r="C1" s="1"/>
      <c r="D1" s="1"/>
      <c r="E1" s="1"/>
      <c r="F1" s="1"/>
      <c r="G1" s="1"/>
      <c r="H1" s="1"/>
    </row>
    <row r="2" spans="1:17" x14ac:dyDescent="0.3">
      <c r="A2" s="3" t="s">
        <v>59</v>
      </c>
      <c r="B2" s="1"/>
      <c r="C2" s="1"/>
    </row>
    <row r="3" spans="1:17" x14ac:dyDescent="0.3">
      <c r="A3" s="1"/>
      <c r="B3" s="1"/>
      <c r="C3" s="1"/>
    </row>
    <row r="4" spans="1:17" x14ac:dyDescent="0.3">
      <c r="A4" s="1" t="s">
        <v>87</v>
      </c>
    </row>
    <row r="5" spans="1:17" x14ac:dyDescent="0.3">
      <c r="A5" s="3" t="s">
        <v>88</v>
      </c>
      <c r="L5" s="25"/>
      <c r="M5" s="95"/>
      <c r="N5" s="95"/>
      <c r="O5" s="95"/>
      <c r="P5" s="95"/>
      <c r="Q5" s="95"/>
    </row>
    <row r="6" spans="1:17" x14ac:dyDescent="0.3">
      <c r="A6" s="1"/>
      <c r="B6" s="1"/>
      <c r="C6" s="1"/>
      <c r="D6" s="1"/>
      <c r="E6" s="1"/>
      <c r="F6" s="1"/>
      <c r="L6" s="25"/>
      <c r="M6" s="95"/>
      <c r="N6" s="95"/>
      <c r="O6" s="95"/>
      <c r="P6" s="95"/>
      <c r="Q6" s="95"/>
    </row>
    <row r="7" spans="1:17" ht="31.2" customHeight="1" x14ac:dyDescent="0.3">
      <c r="A7" s="110" t="s">
        <v>159</v>
      </c>
      <c r="B7" s="28" t="s">
        <v>190</v>
      </c>
      <c r="C7" s="87" t="s">
        <v>191</v>
      </c>
      <c r="D7" s="87"/>
      <c r="E7" s="87"/>
      <c r="F7" s="87"/>
      <c r="G7" s="87"/>
      <c r="H7" s="87"/>
      <c r="I7" s="87"/>
      <c r="L7" s="96"/>
      <c r="M7" s="97"/>
      <c r="N7" s="97"/>
      <c r="O7" s="97"/>
      <c r="P7" s="97"/>
      <c r="Q7" s="97"/>
    </row>
    <row r="8" spans="1:17" ht="22.95" customHeight="1" x14ac:dyDescent="0.3">
      <c r="A8" s="110"/>
      <c r="B8" s="28"/>
      <c r="C8" s="100" t="s">
        <v>25</v>
      </c>
      <c r="D8" s="100" t="s">
        <v>60</v>
      </c>
      <c r="E8" s="100" t="s">
        <v>61</v>
      </c>
      <c r="F8" s="100" t="s">
        <v>62</v>
      </c>
      <c r="G8" s="100" t="s">
        <v>63</v>
      </c>
      <c r="H8" s="100" t="s">
        <v>64</v>
      </c>
      <c r="I8" s="100" t="s">
        <v>11</v>
      </c>
      <c r="L8" s="96"/>
      <c r="M8" s="97"/>
      <c r="N8" s="97"/>
      <c r="O8" s="97"/>
      <c r="P8" s="97"/>
      <c r="Q8" s="97"/>
    </row>
    <row r="9" spans="1:17" ht="26.4" x14ac:dyDescent="0.3">
      <c r="A9" s="99" t="s">
        <v>164</v>
      </c>
      <c r="B9" s="12">
        <f>SUM(B10:B11)</f>
        <v>58878</v>
      </c>
      <c r="C9" s="12">
        <f t="shared" ref="C9:I9" si="0">SUM(C10:C11)</f>
        <v>16</v>
      </c>
      <c r="D9" s="12">
        <f t="shared" si="0"/>
        <v>1663</v>
      </c>
      <c r="E9" s="12">
        <f t="shared" si="0"/>
        <v>24411</v>
      </c>
      <c r="F9" s="12">
        <f t="shared" si="0"/>
        <v>29292</v>
      </c>
      <c r="G9" s="12">
        <f t="shared" si="0"/>
        <v>3093</v>
      </c>
      <c r="H9" s="12">
        <f t="shared" si="0"/>
        <v>351</v>
      </c>
      <c r="I9" s="12">
        <f t="shared" si="0"/>
        <v>52</v>
      </c>
      <c r="L9" s="96"/>
      <c r="M9" s="95"/>
      <c r="N9" s="95"/>
      <c r="O9" s="95"/>
      <c r="P9" s="95"/>
      <c r="Q9" s="95"/>
    </row>
    <row r="10" spans="1:17" ht="26.4" x14ac:dyDescent="0.3">
      <c r="A10" s="105" t="s">
        <v>192</v>
      </c>
      <c r="B10" s="107">
        <v>41557</v>
      </c>
      <c r="C10" s="107">
        <v>11</v>
      </c>
      <c r="D10" s="107">
        <v>1173</v>
      </c>
      <c r="E10" s="107">
        <v>17554</v>
      </c>
      <c r="F10" s="107">
        <v>20389</v>
      </c>
      <c r="G10" s="107">
        <v>2155</v>
      </c>
      <c r="H10" s="107">
        <v>244</v>
      </c>
      <c r="I10" s="107">
        <v>31</v>
      </c>
      <c r="L10" s="96"/>
      <c r="M10" s="97"/>
      <c r="N10" s="97"/>
      <c r="O10" s="97"/>
      <c r="P10" s="97"/>
      <c r="Q10" s="97"/>
    </row>
    <row r="11" spans="1:17" ht="26.4" x14ac:dyDescent="0.3">
      <c r="A11" s="101" t="s">
        <v>193</v>
      </c>
      <c r="B11" s="107">
        <v>17321</v>
      </c>
      <c r="C11" s="107">
        <v>5</v>
      </c>
      <c r="D11" s="107">
        <v>490</v>
      </c>
      <c r="E11" s="107">
        <v>6857</v>
      </c>
      <c r="F11" s="107">
        <v>8903</v>
      </c>
      <c r="G11" s="107">
        <v>938</v>
      </c>
      <c r="H11" s="107">
        <v>107</v>
      </c>
      <c r="I11" s="107">
        <v>21</v>
      </c>
      <c r="L11" s="96"/>
      <c r="M11" s="97"/>
      <c r="N11" s="106"/>
      <c r="O11" s="97"/>
      <c r="P11" s="97"/>
      <c r="Q11" s="97"/>
    </row>
    <row r="12" spans="1:17" ht="26.4" x14ac:dyDescent="0.3">
      <c r="A12" s="99" t="s">
        <v>165</v>
      </c>
      <c r="B12" s="12">
        <f>SUM(B13:B14)</f>
        <v>33805</v>
      </c>
      <c r="C12" s="12">
        <f t="shared" ref="C12:I12" si="1">SUM(C13:C14)</f>
        <v>11</v>
      </c>
      <c r="D12" s="12">
        <f t="shared" si="1"/>
        <v>842</v>
      </c>
      <c r="E12" s="12">
        <f t="shared" si="1"/>
        <v>12435</v>
      </c>
      <c r="F12" s="12">
        <f t="shared" si="1"/>
        <v>18113</v>
      </c>
      <c r="G12" s="12">
        <f t="shared" si="1"/>
        <v>2101</v>
      </c>
      <c r="H12" s="12">
        <f t="shared" si="1"/>
        <v>261</v>
      </c>
      <c r="I12" s="12">
        <f t="shared" si="1"/>
        <v>42</v>
      </c>
      <c r="L12" s="96"/>
      <c r="M12" s="95"/>
      <c r="N12" s="95"/>
      <c r="O12" s="95"/>
      <c r="P12" s="95"/>
    </row>
    <row r="13" spans="1:17" ht="26.4" x14ac:dyDescent="0.3">
      <c r="A13" s="105" t="s">
        <v>192</v>
      </c>
      <c r="B13" s="108">
        <v>22715</v>
      </c>
      <c r="C13" s="108">
        <v>7</v>
      </c>
      <c r="D13" s="108">
        <v>534</v>
      </c>
      <c r="E13" s="108">
        <v>8258</v>
      </c>
      <c r="F13" s="108">
        <v>12261</v>
      </c>
      <c r="G13" s="109">
        <v>1445</v>
      </c>
      <c r="H13" s="109">
        <v>186</v>
      </c>
      <c r="I13" s="109">
        <v>24</v>
      </c>
      <c r="L13" s="96"/>
      <c r="M13" s="97"/>
      <c r="N13" s="97"/>
      <c r="O13" s="97"/>
      <c r="P13" s="97"/>
    </row>
    <row r="14" spans="1:17" ht="26.4" x14ac:dyDescent="0.3">
      <c r="A14" s="101" t="s">
        <v>193</v>
      </c>
      <c r="B14" s="108">
        <v>11090</v>
      </c>
      <c r="C14" s="108">
        <v>4</v>
      </c>
      <c r="D14" s="108">
        <v>308</v>
      </c>
      <c r="E14" s="108">
        <v>4177</v>
      </c>
      <c r="F14" s="108">
        <v>5852</v>
      </c>
      <c r="G14" s="109">
        <v>656</v>
      </c>
      <c r="H14" s="109">
        <v>75</v>
      </c>
      <c r="I14" s="109">
        <v>18</v>
      </c>
      <c r="L14" s="96"/>
      <c r="M14" s="97"/>
      <c r="N14" s="97"/>
      <c r="O14" s="97"/>
      <c r="P14" s="97"/>
    </row>
    <row r="15" spans="1:17" ht="26.4" x14ac:dyDescent="0.3">
      <c r="A15" s="103" t="s">
        <v>189</v>
      </c>
      <c r="B15" s="12">
        <f>SUM(B16:B17)</f>
        <v>25073</v>
      </c>
      <c r="C15" s="12">
        <f t="shared" ref="C15:I15" si="2">SUM(C16:C17)</f>
        <v>5</v>
      </c>
      <c r="D15" s="12">
        <f t="shared" si="2"/>
        <v>821</v>
      </c>
      <c r="E15" s="12">
        <f t="shared" si="2"/>
        <v>11976</v>
      </c>
      <c r="F15" s="12">
        <f t="shared" si="2"/>
        <v>11179</v>
      </c>
      <c r="G15" s="12">
        <f t="shared" si="2"/>
        <v>992</v>
      </c>
      <c r="H15" s="12">
        <f t="shared" si="2"/>
        <v>90</v>
      </c>
      <c r="I15" s="12">
        <f t="shared" si="2"/>
        <v>10</v>
      </c>
      <c r="J15" s="98"/>
    </row>
    <row r="16" spans="1:17" ht="26.4" x14ac:dyDescent="0.3">
      <c r="A16" s="105" t="s">
        <v>192</v>
      </c>
      <c r="B16" s="108">
        <v>18842</v>
      </c>
      <c r="C16" s="108">
        <v>4</v>
      </c>
      <c r="D16" s="108">
        <v>639</v>
      </c>
      <c r="E16" s="108">
        <v>9296</v>
      </c>
      <c r="F16" s="15">
        <v>8128</v>
      </c>
      <c r="G16" s="15">
        <v>710</v>
      </c>
      <c r="H16" s="15">
        <v>58</v>
      </c>
      <c r="I16" s="15">
        <v>7</v>
      </c>
    </row>
    <row r="17" spans="1:9" ht="26.4" x14ac:dyDescent="0.3">
      <c r="A17" s="101" t="s">
        <v>193</v>
      </c>
      <c r="B17" s="108">
        <v>6231</v>
      </c>
      <c r="C17" s="108">
        <v>1</v>
      </c>
      <c r="D17" s="108">
        <v>182</v>
      </c>
      <c r="E17" s="108">
        <v>2680</v>
      </c>
      <c r="F17" s="15">
        <v>3051</v>
      </c>
      <c r="G17" s="15">
        <v>282</v>
      </c>
      <c r="H17" s="15">
        <v>32</v>
      </c>
      <c r="I17" s="15">
        <v>3</v>
      </c>
    </row>
  </sheetData>
  <mergeCells count="3">
    <mergeCell ref="B7:B8"/>
    <mergeCell ref="C7:I7"/>
    <mergeCell ref="A7:A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5B3CE-9DA2-4E4A-B2DE-E3EDACA3A842}">
  <dimension ref="A1:X112"/>
  <sheetViews>
    <sheetView workbookViewId="0"/>
  </sheetViews>
  <sheetFormatPr defaultRowHeight="13.2" x14ac:dyDescent="0.3"/>
  <cols>
    <col min="1" max="1" width="51.6640625" style="2" customWidth="1"/>
    <col min="2" max="2" width="14.88671875" style="52" customWidth="1"/>
    <col min="3" max="16384" width="8.88671875" style="2"/>
  </cols>
  <sheetData>
    <row r="1" spans="1:12" x14ac:dyDescent="0.3">
      <c r="A1" s="1" t="s">
        <v>58</v>
      </c>
      <c r="B1" s="115"/>
      <c r="C1" s="1"/>
      <c r="D1" s="1"/>
      <c r="E1" s="1"/>
      <c r="F1" s="1"/>
      <c r="G1" s="1"/>
      <c r="H1" s="1"/>
    </row>
    <row r="2" spans="1:12" x14ac:dyDescent="0.3">
      <c r="A2" s="3" t="s">
        <v>59</v>
      </c>
    </row>
    <row r="3" spans="1:12" x14ac:dyDescent="0.3">
      <c r="A3" s="1"/>
    </row>
    <row r="4" spans="1:12" x14ac:dyDescent="0.3">
      <c r="A4" s="1" t="s">
        <v>89</v>
      </c>
    </row>
    <row r="5" spans="1:12" x14ac:dyDescent="0.3">
      <c r="A5" s="3" t="s">
        <v>90</v>
      </c>
      <c r="L5" s="25"/>
    </row>
    <row r="6" spans="1:12" x14ac:dyDescent="0.3">
      <c r="L6" s="25"/>
    </row>
    <row r="7" spans="1:12" ht="30" customHeight="1" x14ac:dyDescent="0.3">
      <c r="A7" s="28" t="s">
        <v>196</v>
      </c>
      <c r="B7" s="28" t="s">
        <v>194</v>
      </c>
      <c r="C7" s="28" t="s">
        <v>191</v>
      </c>
      <c r="D7" s="28"/>
      <c r="E7" s="28"/>
      <c r="F7" s="28"/>
      <c r="G7" s="28"/>
      <c r="H7" s="28"/>
      <c r="I7" s="28"/>
      <c r="L7" s="96"/>
    </row>
    <row r="8" spans="1:12" ht="41.25" customHeight="1" x14ac:dyDescent="0.3">
      <c r="A8" s="28"/>
      <c r="B8" s="28"/>
      <c r="C8" s="100" t="s">
        <v>25</v>
      </c>
      <c r="D8" s="100" t="s">
        <v>26</v>
      </c>
      <c r="E8" s="100" t="s">
        <v>27</v>
      </c>
      <c r="F8" s="100" t="s">
        <v>28</v>
      </c>
      <c r="G8" s="100" t="s">
        <v>29</v>
      </c>
      <c r="H8" s="100" t="s">
        <v>45</v>
      </c>
      <c r="I8" s="100" t="s">
        <v>11</v>
      </c>
      <c r="L8" s="96"/>
    </row>
    <row r="9" spans="1:12" ht="28.2" customHeight="1" x14ac:dyDescent="0.3">
      <c r="A9" s="99" t="s">
        <v>164</v>
      </c>
      <c r="B9" s="116">
        <f>SUM(C9:I9)</f>
        <v>29162</v>
      </c>
      <c r="C9" s="103">
        <f t="shared" ref="C9:I9" si="0">SUM(C10:C21)</f>
        <v>7</v>
      </c>
      <c r="D9" s="103">
        <f t="shared" si="0"/>
        <v>876</v>
      </c>
      <c r="E9" s="103">
        <f t="shared" si="0"/>
        <v>11542</v>
      </c>
      <c r="F9" s="103">
        <f t="shared" si="0"/>
        <v>14911</v>
      </c>
      <c r="G9" s="103">
        <f t="shared" si="0"/>
        <v>1588</v>
      </c>
      <c r="H9" s="103">
        <f t="shared" si="0"/>
        <v>207</v>
      </c>
      <c r="I9" s="103">
        <f t="shared" si="0"/>
        <v>31</v>
      </c>
      <c r="L9" s="96"/>
    </row>
    <row r="10" spans="1:12" ht="52.8" x14ac:dyDescent="0.3">
      <c r="A10" s="122" t="s">
        <v>195</v>
      </c>
      <c r="B10" s="63">
        <f>SUM(C10:I10)</f>
        <v>769</v>
      </c>
      <c r="C10" s="42"/>
      <c r="D10" s="42">
        <v>25</v>
      </c>
      <c r="E10" s="42">
        <v>372</v>
      </c>
      <c r="F10" s="42">
        <v>349</v>
      </c>
      <c r="G10" s="42">
        <v>22</v>
      </c>
      <c r="H10" s="42">
        <v>1</v>
      </c>
      <c r="I10" s="42"/>
      <c r="L10" s="96"/>
    </row>
    <row r="11" spans="1:12" ht="47.4" customHeight="1" x14ac:dyDescent="0.3">
      <c r="A11" s="122" t="s">
        <v>197</v>
      </c>
      <c r="B11" s="63">
        <f t="shared" ref="B11:B21" si="1">SUM(C11:I11)</f>
        <v>5684</v>
      </c>
      <c r="C11" s="42">
        <v>1</v>
      </c>
      <c r="D11" s="42">
        <v>170</v>
      </c>
      <c r="E11" s="42">
        <v>2017</v>
      </c>
      <c r="F11" s="42">
        <v>2990</v>
      </c>
      <c r="G11" s="42">
        <v>419</v>
      </c>
      <c r="H11" s="42">
        <v>72</v>
      </c>
      <c r="I11" s="42">
        <v>15</v>
      </c>
      <c r="L11" s="96"/>
    </row>
    <row r="12" spans="1:12" ht="39.6" x14ac:dyDescent="0.3">
      <c r="A12" s="122" t="s">
        <v>198</v>
      </c>
      <c r="B12" s="63">
        <f t="shared" si="1"/>
        <v>1571</v>
      </c>
      <c r="C12" s="42" t="s">
        <v>46</v>
      </c>
      <c r="D12" s="42">
        <v>37</v>
      </c>
      <c r="E12" s="42">
        <v>729</v>
      </c>
      <c r="F12" s="42">
        <v>755</v>
      </c>
      <c r="G12" s="42">
        <v>50</v>
      </c>
      <c r="H12" s="42" t="s">
        <v>46</v>
      </c>
      <c r="I12" s="42"/>
      <c r="L12" s="96"/>
    </row>
    <row r="13" spans="1:12" ht="66" x14ac:dyDescent="0.3">
      <c r="A13" s="122" t="s">
        <v>199</v>
      </c>
      <c r="B13" s="63">
        <f t="shared" si="1"/>
        <v>3679</v>
      </c>
      <c r="C13" s="42">
        <v>1</v>
      </c>
      <c r="D13" s="42">
        <v>97</v>
      </c>
      <c r="E13" s="42">
        <v>1427</v>
      </c>
      <c r="F13" s="42">
        <v>1879</v>
      </c>
      <c r="G13" s="42">
        <v>230</v>
      </c>
      <c r="H13" s="42">
        <v>41</v>
      </c>
      <c r="I13" s="42">
        <v>4</v>
      </c>
      <c r="L13" s="96"/>
    </row>
    <row r="14" spans="1:12" ht="39.6" x14ac:dyDescent="0.3">
      <c r="A14" s="122" t="s">
        <v>200</v>
      </c>
      <c r="B14" s="63">
        <f t="shared" si="1"/>
        <v>3378</v>
      </c>
      <c r="C14" s="42">
        <v>1</v>
      </c>
      <c r="D14" s="42">
        <v>117</v>
      </c>
      <c r="E14" s="42">
        <v>1484</v>
      </c>
      <c r="F14" s="42">
        <v>1598</v>
      </c>
      <c r="G14" s="42">
        <v>155</v>
      </c>
      <c r="H14" s="42">
        <v>21</v>
      </c>
      <c r="I14" s="42">
        <v>2</v>
      </c>
      <c r="L14" s="96"/>
    </row>
    <row r="15" spans="1:12" ht="60" customHeight="1" x14ac:dyDescent="0.3">
      <c r="A15" s="122" t="s">
        <v>201</v>
      </c>
      <c r="B15" s="63">
        <f t="shared" si="1"/>
        <v>10030</v>
      </c>
      <c r="C15" s="14">
        <v>3</v>
      </c>
      <c r="D15" s="14">
        <v>285</v>
      </c>
      <c r="E15" s="14">
        <v>3963</v>
      </c>
      <c r="F15" s="14">
        <v>5216</v>
      </c>
      <c r="G15" s="14">
        <v>504</v>
      </c>
      <c r="H15" s="14">
        <v>51</v>
      </c>
      <c r="I15" s="14">
        <v>8</v>
      </c>
      <c r="L15" s="96"/>
    </row>
    <row r="16" spans="1:12" ht="90" customHeight="1" x14ac:dyDescent="0.3">
      <c r="A16" s="122" t="s">
        <v>202</v>
      </c>
      <c r="B16" s="63">
        <f t="shared" si="1"/>
        <v>708</v>
      </c>
      <c r="C16" s="39"/>
      <c r="D16" s="39">
        <v>30</v>
      </c>
      <c r="E16" s="39">
        <v>292</v>
      </c>
      <c r="F16" s="39">
        <v>343</v>
      </c>
      <c r="G16" s="42">
        <v>40</v>
      </c>
      <c r="H16" s="42">
        <v>2</v>
      </c>
      <c r="I16" s="42">
        <v>1</v>
      </c>
      <c r="L16" s="96"/>
    </row>
    <row r="17" spans="1:12" ht="26.4" x14ac:dyDescent="0.3">
      <c r="A17" s="122" t="s">
        <v>203</v>
      </c>
      <c r="B17" s="63">
        <f t="shared" si="1"/>
        <v>25</v>
      </c>
      <c r="C17" s="42"/>
      <c r="D17" s="42"/>
      <c r="E17" s="42">
        <v>8</v>
      </c>
      <c r="F17" s="42">
        <v>17</v>
      </c>
      <c r="G17" s="42" t="s">
        <v>46</v>
      </c>
      <c r="H17" s="42"/>
      <c r="I17" s="42"/>
      <c r="L17" s="96"/>
    </row>
    <row r="18" spans="1:12" ht="79.5" customHeight="1" x14ac:dyDescent="0.3">
      <c r="A18" s="122" t="s">
        <v>204</v>
      </c>
      <c r="B18" s="63">
        <f t="shared" si="1"/>
        <v>502</v>
      </c>
      <c r="C18" s="42"/>
      <c r="D18" s="42">
        <v>10</v>
      </c>
      <c r="E18" s="42">
        <v>206</v>
      </c>
      <c r="F18" s="42">
        <v>263</v>
      </c>
      <c r="G18" s="42">
        <v>22</v>
      </c>
      <c r="H18" s="42">
        <v>1</v>
      </c>
      <c r="I18" s="42"/>
      <c r="L18" s="96"/>
    </row>
    <row r="19" spans="1:12" ht="39.6" x14ac:dyDescent="0.3">
      <c r="A19" s="122" t="s">
        <v>205</v>
      </c>
      <c r="B19" s="63">
        <f t="shared" si="1"/>
        <v>383</v>
      </c>
      <c r="C19" s="42"/>
      <c r="D19" s="42">
        <v>6</v>
      </c>
      <c r="E19" s="42">
        <v>155</v>
      </c>
      <c r="F19" s="42">
        <v>200</v>
      </c>
      <c r="G19" s="42">
        <v>21</v>
      </c>
      <c r="H19" s="42">
        <v>1</v>
      </c>
      <c r="I19" s="42"/>
      <c r="L19" s="96"/>
    </row>
    <row r="20" spans="1:12" ht="39.6" x14ac:dyDescent="0.3">
      <c r="A20" s="122" t="s">
        <v>206</v>
      </c>
      <c r="B20" s="63">
        <f t="shared" si="1"/>
        <v>2423</v>
      </c>
      <c r="C20" s="42">
        <v>1</v>
      </c>
      <c r="D20" s="42">
        <v>99</v>
      </c>
      <c r="E20" s="42">
        <v>887</v>
      </c>
      <c r="F20" s="42">
        <v>1295</v>
      </c>
      <c r="G20" s="42">
        <v>125</v>
      </c>
      <c r="H20" s="42">
        <v>15</v>
      </c>
      <c r="I20" s="42">
        <v>1</v>
      </c>
      <c r="L20" s="96"/>
    </row>
    <row r="21" spans="1:12" ht="39.6" x14ac:dyDescent="0.3">
      <c r="A21" s="122" t="s">
        <v>207</v>
      </c>
      <c r="B21" s="63">
        <f t="shared" si="1"/>
        <v>10</v>
      </c>
      <c r="C21" s="42"/>
      <c r="D21" s="42"/>
      <c r="E21" s="42">
        <v>2</v>
      </c>
      <c r="F21" s="42">
        <v>6</v>
      </c>
      <c r="G21" s="42" t="s">
        <v>46</v>
      </c>
      <c r="H21" s="42">
        <v>2</v>
      </c>
      <c r="I21" s="42"/>
      <c r="L21" s="96"/>
    </row>
    <row r="22" spans="1:12" ht="26.4" x14ac:dyDescent="0.3">
      <c r="A22" s="99" t="s">
        <v>165</v>
      </c>
      <c r="B22" s="99">
        <f>SUM(C22:I22)</f>
        <v>18409</v>
      </c>
      <c r="C22" s="12">
        <f t="shared" ref="C22:I22" si="2">SUM(C23:C34)</f>
        <v>5</v>
      </c>
      <c r="D22" s="12">
        <f t="shared" si="2"/>
        <v>553</v>
      </c>
      <c r="E22" s="12">
        <f t="shared" si="2"/>
        <v>6958</v>
      </c>
      <c r="F22" s="12">
        <f t="shared" si="2"/>
        <v>9634</v>
      </c>
      <c r="G22" s="12">
        <f t="shared" si="2"/>
        <v>1089</v>
      </c>
      <c r="H22" s="12">
        <f t="shared" si="2"/>
        <v>144</v>
      </c>
      <c r="I22" s="12">
        <f t="shared" si="2"/>
        <v>26</v>
      </c>
      <c r="L22" s="96"/>
    </row>
    <row r="23" spans="1:12" ht="60" customHeight="1" x14ac:dyDescent="0.3">
      <c r="A23" s="122" t="s">
        <v>195</v>
      </c>
      <c r="B23" s="63">
        <f t="shared" ref="B23:B34" si="3">SUM(C23:I23)</f>
        <v>438</v>
      </c>
      <c r="C23" s="42"/>
      <c r="D23" s="14">
        <v>14</v>
      </c>
      <c r="E23" s="14">
        <v>194</v>
      </c>
      <c r="F23" s="14">
        <v>214</v>
      </c>
      <c r="G23" s="14">
        <v>16</v>
      </c>
      <c r="H23" s="14"/>
      <c r="I23" s="42"/>
      <c r="L23" s="96"/>
    </row>
    <row r="24" spans="1:12" ht="39.6" x14ac:dyDescent="0.3">
      <c r="A24" s="122" t="s">
        <v>197</v>
      </c>
      <c r="B24" s="63">
        <f t="shared" si="3"/>
        <v>4433</v>
      </c>
      <c r="C24" s="14">
        <v>1</v>
      </c>
      <c r="D24" s="14">
        <v>126</v>
      </c>
      <c r="E24" s="14">
        <v>1544</v>
      </c>
      <c r="F24" s="14">
        <v>2357</v>
      </c>
      <c r="G24" s="14">
        <v>336</v>
      </c>
      <c r="H24" s="14">
        <v>56</v>
      </c>
      <c r="I24" s="14">
        <v>13</v>
      </c>
      <c r="L24" s="96"/>
    </row>
    <row r="25" spans="1:12" ht="39.6" x14ac:dyDescent="0.3">
      <c r="A25" s="122" t="s">
        <v>198</v>
      </c>
      <c r="B25" s="63">
        <f t="shared" si="3"/>
        <v>1124</v>
      </c>
      <c r="C25" s="42"/>
      <c r="D25" s="14">
        <v>24</v>
      </c>
      <c r="E25" s="14">
        <v>492</v>
      </c>
      <c r="F25" s="14">
        <v>560</v>
      </c>
      <c r="G25" s="14">
        <v>48</v>
      </c>
      <c r="H25" s="14"/>
      <c r="I25" s="42"/>
      <c r="L25" s="96"/>
    </row>
    <row r="26" spans="1:12" ht="60" customHeight="1" x14ac:dyDescent="0.3">
      <c r="A26" s="122" t="s">
        <v>199</v>
      </c>
      <c r="B26" s="63">
        <f t="shared" si="3"/>
        <v>2487</v>
      </c>
      <c r="C26" s="14"/>
      <c r="D26" s="14">
        <v>55</v>
      </c>
      <c r="E26" s="14">
        <v>955</v>
      </c>
      <c r="F26" s="14">
        <v>1294</v>
      </c>
      <c r="G26" s="14">
        <v>149</v>
      </c>
      <c r="H26" s="14">
        <v>30</v>
      </c>
      <c r="I26" s="14">
        <v>4</v>
      </c>
      <c r="L26" s="96"/>
    </row>
    <row r="27" spans="1:12" ht="39.6" x14ac:dyDescent="0.3">
      <c r="A27" s="122" t="s">
        <v>200</v>
      </c>
      <c r="B27" s="63">
        <f t="shared" si="3"/>
        <v>879</v>
      </c>
      <c r="C27" s="42">
        <v>1</v>
      </c>
      <c r="D27" s="14">
        <v>46</v>
      </c>
      <c r="E27" s="14">
        <v>366</v>
      </c>
      <c r="F27" s="14">
        <v>411</v>
      </c>
      <c r="G27" s="14">
        <v>46</v>
      </c>
      <c r="H27" s="14">
        <v>8</v>
      </c>
      <c r="I27" s="14">
        <v>1</v>
      </c>
      <c r="L27" s="96"/>
    </row>
    <row r="28" spans="1:12" ht="60" customHeight="1" x14ac:dyDescent="0.3">
      <c r="A28" s="122" t="s">
        <v>201</v>
      </c>
      <c r="B28" s="63">
        <f t="shared" si="3"/>
        <v>6094</v>
      </c>
      <c r="C28" s="14">
        <v>2</v>
      </c>
      <c r="D28" s="14">
        <v>185</v>
      </c>
      <c r="E28" s="14">
        <v>2312</v>
      </c>
      <c r="F28" s="14">
        <v>3227</v>
      </c>
      <c r="G28" s="14">
        <v>328</v>
      </c>
      <c r="H28" s="14">
        <v>34</v>
      </c>
      <c r="I28" s="14">
        <v>6</v>
      </c>
      <c r="L28" s="96"/>
    </row>
    <row r="29" spans="1:12" ht="60" customHeight="1" x14ac:dyDescent="0.3">
      <c r="A29" s="122" t="s">
        <v>202</v>
      </c>
      <c r="B29" s="63">
        <f t="shared" si="3"/>
        <v>563</v>
      </c>
      <c r="C29" s="14"/>
      <c r="D29" s="14">
        <v>28</v>
      </c>
      <c r="E29" s="14">
        <v>238</v>
      </c>
      <c r="F29" s="14">
        <v>266</v>
      </c>
      <c r="G29" s="14">
        <v>30</v>
      </c>
      <c r="H29" s="14"/>
      <c r="I29" s="42">
        <v>1</v>
      </c>
      <c r="L29" s="96"/>
    </row>
    <row r="30" spans="1:12" ht="26.4" x14ac:dyDescent="0.3">
      <c r="A30" s="122" t="s">
        <v>203</v>
      </c>
      <c r="B30" s="63">
        <f t="shared" si="3"/>
        <v>19</v>
      </c>
      <c r="C30" s="42"/>
      <c r="D30" s="42"/>
      <c r="E30" s="14">
        <v>6</v>
      </c>
      <c r="F30" s="14">
        <v>13</v>
      </c>
      <c r="G30" s="14"/>
      <c r="H30" s="14"/>
      <c r="I30" s="42"/>
      <c r="L30" s="96"/>
    </row>
    <row r="31" spans="1:12" ht="66" x14ac:dyDescent="0.3">
      <c r="A31" s="122" t="s">
        <v>204</v>
      </c>
      <c r="B31" s="63">
        <f t="shared" si="3"/>
        <v>140</v>
      </c>
      <c r="C31" s="14"/>
      <c r="D31" s="14">
        <v>4</v>
      </c>
      <c r="E31" s="14">
        <v>48</v>
      </c>
      <c r="F31" s="14">
        <v>81</v>
      </c>
      <c r="G31" s="14">
        <v>7</v>
      </c>
      <c r="H31" s="42"/>
      <c r="I31" s="42"/>
      <c r="L31" s="96"/>
    </row>
    <row r="32" spans="1:12" ht="39.6" x14ac:dyDescent="0.3">
      <c r="A32" s="122" t="s">
        <v>205</v>
      </c>
      <c r="B32" s="63">
        <f t="shared" si="3"/>
        <v>297</v>
      </c>
      <c r="C32" s="14"/>
      <c r="D32" s="14">
        <v>2</v>
      </c>
      <c r="E32" s="14">
        <v>124</v>
      </c>
      <c r="F32" s="14">
        <v>151</v>
      </c>
      <c r="G32" s="14">
        <v>19</v>
      </c>
      <c r="H32" s="42">
        <v>1</v>
      </c>
      <c r="I32" s="42"/>
      <c r="L32" s="96"/>
    </row>
    <row r="33" spans="1:12" ht="39.6" x14ac:dyDescent="0.3">
      <c r="A33" s="122" t="s">
        <v>206</v>
      </c>
      <c r="B33" s="63">
        <f t="shared" si="3"/>
        <v>1927</v>
      </c>
      <c r="C33" s="14">
        <v>1</v>
      </c>
      <c r="D33" s="14">
        <v>69</v>
      </c>
      <c r="E33" s="14">
        <v>678</v>
      </c>
      <c r="F33" s="14">
        <v>1054</v>
      </c>
      <c r="G33" s="14">
        <v>110</v>
      </c>
      <c r="H33" s="14">
        <v>14</v>
      </c>
      <c r="I33" s="42">
        <v>1</v>
      </c>
      <c r="L33" s="96"/>
    </row>
    <row r="34" spans="1:12" ht="39.6" x14ac:dyDescent="0.3">
      <c r="A34" s="122" t="s">
        <v>207</v>
      </c>
      <c r="B34" s="63">
        <f t="shared" si="3"/>
        <v>8</v>
      </c>
      <c r="C34" s="42"/>
      <c r="D34" s="42"/>
      <c r="E34" s="42">
        <v>1</v>
      </c>
      <c r="F34" s="42">
        <v>6</v>
      </c>
      <c r="G34" s="42"/>
      <c r="H34" s="14">
        <v>1</v>
      </c>
      <c r="I34" s="42"/>
      <c r="L34" s="96"/>
    </row>
    <row r="35" spans="1:12" ht="28.5" customHeight="1" x14ac:dyDescent="0.3">
      <c r="A35" s="103" t="s">
        <v>189</v>
      </c>
      <c r="B35" s="116">
        <f>SUM(C35:I35)</f>
        <v>10753</v>
      </c>
      <c r="C35" s="12">
        <f t="shared" ref="C35:I35" si="4">SUM(C36:C47)</f>
        <v>2</v>
      </c>
      <c r="D35" s="12">
        <f t="shared" si="4"/>
        <v>323</v>
      </c>
      <c r="E35" s="12">
        <f t="shared" si="4"/>
        <v>4584</v>
      </c>
      <c r="F35" s="12">
        <f t="shared" si="4"/>
        <v>5277</v>
      </c>
      <c r="G35" s="12">
        <f t="shared" si="4"/>
        <v>499</v>
      </c>
      <c r="H35" s="12">
        <f t="shared" si="4"/>
        <v>63</v>
      </c>
      <c r="I35" s="12">
        <f t="shared" si="4"/>
        <v>5</v>
      </c>
      <c r="J35" s="98"/>
    </row>
    <row r="36" spans="1:12" ht="52.8" x14ac:dyDescent="0.3">
      <c r="A36" s="122" t="s">
        <v>195</v>
      </c>
      <c r="B36" s="63">
        <f t="shared" ref="B36:B47" si="5">SUM(C36:I36)</f>
        <v>331</v>
      </c>
      <c r="C36" s="14"/>
      <c r="D36" s="14">
        <v>11</v>
      </c>
      <c r="E36" s="14">
        <v>178</v>
      </c>
      <c r="F36" s="14">
        <v>135</v>
      </c>
      <c r="G36" s="14">
        <v>6</v>
      </c>
      <c r="H36" s="14">
        <v>1</v>
      </c>
      <c r="I36" s="42"/>
      <c r="L36" s="96"/>
    </row>
    <row r="37" spans="1:12" ht="39.6" x14ac:dyDescent="0.3">
      <c r="A37" s="122" t="s">
        <v>197</v>
      </c>
      <c r="B37" s="63">
        <f t="shared" si="5"/>
        <v>1251</v>
      </c>
      <c r="C37" s="42"/>
      <c r="D37" s="14">
        <v>44</v>
      </c>
      <c r="E37" s="14">
        <v>473</v>
      </c>
      <c r="F37" s="14">
        <v>633</v>
      </c>
      <c r="G37" s="14">
        <v>83</v>
      </c>
      <c r="H37" s="14">
        <v>16</v>
      </c>
      <c r="I37" s="14">
        <v>2</v>
      </c>
      <c r="L37" s="96"/>
    </row>
    <row r="38" spans="1:12" ht="39.6" x14ac:dyDescent="0.3">
      <c r="A38" s="122" t="s">
        <v>198</v>
      </c>
      <c r="B38" s="63">
        <f t="shared" si="5"/>
        <v>447</v>
      </c>
      <c r="C38" s="42"/>
      <c r="D38" s="14">
        <v>13</v>
      </c>
      <c r="E38" s="14">
        <v>237</v>
      </c>
      <c r="F38" s="14">
        <v>195</v>
      </c>
      <c r="G38" s="14">
        <v>2</v>
      </c>
      <c r="H38" s="42"/>
      <c r="I38" s="42"/>
      <c r="L38" s="96"/>
    </row>
    <row r="39" spans="1:12" ht="60" customHeight="1" x14ac:dyDescent="0.3">
      <c r="A39" s="122" t="s">
        <v>199</v>
      </c>
      <c r="B39" s="63">
        <f t="shared" si="5"/>
        <v>1192</v>
      </c>
      <c r="C39" s="14">
        <v>1</v>
      </c>
      <c r="D39" s="14">
        <v>42</v>
      </c>
      <c r="E39" s="14">
        <v>472</v>
      </c>
      <c r="F39" s="14">
        <v>585</v>
      </c>
      <c r="G39" s="14">
        <v>81</v>
      </c>
      <c r="H39" s="14">
        <v>11</v>
      </c>
      <c r="I39" s="14"/>
      <c r="L39" s="96"/>
    </row>
    <row r="40" spans="1:12" ht="39.6" x14ac:dyDescent="0.3">
      <c r="A40" s="122" t="s">
        <v>200</v>
      </c>
      <c r="B40" s="63">
        <f t="shared" si="5"/>
        <v>2499</v>
      </c>
      <c r="C40" s="14"/>
      <c r="D40" s="14">
        <v>71</v>
      </c>
      <c r="E40" s="14">
        <v>1118</v>
      </c>
      <c r="F40" s="14">
        <v>1187</v>
      </c>
      <c r="G40" s="14">
        <v>109</v>
      </c>
      <c r="H40" s="14">
        <v>13</v>
      </c>
      <c r="I40" s="14">
        <v>1</v>
      </c>
      <c r="L40" s="96"/>
    </row>
    <row r="41" spans="1:12" ht="60" customHeight="1" x14ac:dyDescent="0.3">
      <c r="A41" s="122" t="s">
        <v>201</v>
      </c>
      <c r="B41" s="63">
        <f t="shared" si="5"/>
        <v>3936</v>
      </c>
      <c r="C41" s="14">
        <v>1</v>
      </c>
      <c r="D41" s="14">
        <v>100</v>
      </c>
      <c r="E41" s="14">
        <v>1651</v>
      </c>
      <c r="F41" s="14">
        <v>1989</v>
      </c>
      <c r="G41" s="14">
        <v>176</v>
      </c>
      <c r="H41" s="14">
        <v>17</v>
      </c>
      <c r="I41" s="14">
        <v>2</v>
      </c>
      <c r="L41" s="96"/>
    </row>
    <row r="42" spans="1:12" ht="79.2" x14ac:dyDescent="0.3">
      <c r="A42" s="122" t="s">
        <v>202</v>
      </c>
      <c r="B42" s="63">
        <f t="shared" si="5"/>
        <v>145</v>
      </c>
      <c r="C42" s="42"/>
      <c r="D42" s="14">
        <v>2</v>
      </c>
      <c r="E42" s="14">
        <v>54</v>
      </c>
      <c r="F42" s="14">
        <v>77</v>
      </c>
      <c r="G42" s="14">
        <v>10</v>
      </c>
      <c r="H42" s="42">
        <v>2</v>
      </c>
      <c r="I42" s="42"/>
      <c r="L42" s="96"/>
    </row>
    <row r="43" spans="1:12" ht="26.4" x14ac:dyDescent="0.3">
      <c r="A43" s="122" t="s">
        <v>203</v>
      </c>
      <c r="B43" s="63">
        <f t="shared" si="5"/>
        <v>6</v>
      </c>
      <c r="C43" s="42"/>
      <c r="D43" s="42"/>
      <c r="E43" s="14">
        <v>2</v>
      </c>
      <c r="F43" s="14">
        <v>4</v>
      </c>
      <c r="G43" s="14"/>
      <c r="H43" s="42"/>
      <c r="I43" s="42"/>
      <c r="L43" s="96"/>
    </row>
    <row r="44" spans="1:12" ht="60" customHeight="1" x14ac:dyDescent="0.3">
      <c r="A44" s="122" t="s">
        <v>204</v>
      </c>
      <c r="B44" s="63">
        <f t="shared" si="5"/>
        <v>362</v>
      </c>
      <c r="C44" s="14"/>
      <c r="D44" s="14">
        <v>6</v>
      </c>
      <c r="E44" s="14">
        <v>158</v>
      </c>
      <c r="F44" s="14">
        <v>182</v>
      </c>
      <c r="G44" s="14">
        <v>15</v>
      </c>
      <c r="H44" s="42">
        <v>1</v>
      </c>
      <c r="I44" s="42"/>
      <c r="L44" s="96"/>
    </row>
    <row r="45" spans="1:12" ht="39.6" x14ac:dyDescent="0.3">
      <c r="A45" s="122" t="s">
        <v>205</v>
      </c>
      <c r="B45" s="63">
        <f t="shared" si="5"/>
        <v>86</v>
      </c>
      <c r="C45" s="14"/>
      <c r="D45" s="14">
        <v>4</v>
      </c>
      <c r="E45" s="14">
        <v>31</v>
      </c>
      <c r="F45" s="14">
        <v>49</v>
      </c>
      <c r="G45" s="14">
        <v>2</v>
      </c>
      <c r="H45" s="42"/>
      <c r="I45" s="42"/>
      <c r="L45" s="96"/>
    </row>
    <row r="46" spans="1:12" ht="39.6" x14ac:dyDescent="0.3">
      <c r="A46" s="122" t="s">
        <v>206</v>
      </c>
      <c r="B46" s="63">
        <f t="shared" si="5"/>
        <v>496</v>
      </c>
      <c r="C46" s="42"/>
      <c r="D46" s="14">
        <v>30</v>
      </c>
      <c r="E46" s="14">
        <v>209</v>
      </c>
      <c r="F46" s="14">
        <v>241</v>
      </c>
      <c r="G46" s="14">
        <v>15</v>
      </c>
      <c r="H46" s="14">
        <v>1</v>
      </c>
      <c r="I46" s="42"/>
      <c r="L46" s="96"/>
    </row>
    <row r="47" spans="1:12" ht="39.6" x14ac:dyDescent="0.3">
      <c r="A47" s="122" t="s">
        <v>207</v>
      </c>
      <c r="B47" s="63">
        <f t="shared" si="5"/>
        <v>2</v>
      </c>
      <c r="C47" s="42"/>
      <c r="D47" s="42"/>
      <c r="E47" s="14">
        <v>1</v>
      </c>
      <c r="F47" s="42"/>
      <c r="G47" s="42"/>
      <c r="H47" s="42">
        <v>1</v>
      </c>
      <c r="I47" s="42"/>
      <c r="L47" s="96"/>
    </row>
    <row r="48" spans="1:12" x14ac:dyDescent="0.3">
      <c r="A48" s="15"/>
      <c r="B48" s="117"/>
      <c r="C48" s="118"/>
      <c r="D48" s="118"/>
      <c r="E48" s="118"/>
      <c r="F48" s="118"/>
      <c r="G48" s="118"/>
      <c r="H48" s="118"/>
      <c r="I48" s="118"/>
    </row>
    <row r="49" spans="1:23" x14ac:dyDescent="0.3">
      <c r="A49" s="118"/>
      <c r="B49" s="63"/>
      <c r="C49" s="15"/>
      <c r="D49" s="15"/>
      <c r="E49" s="15"/>
      <c r="F49" s="15"/>
      <c r="G49" s="15"/>
      <c r="H49" s="15"/>
      <c r="I49" s="15"/>
    </row>
    <row r="50" spans="1:23" x14ac:dyDescent="0.3">
      <c r="A50" s="119"/>
      <c r="B50" s="63"/>
      <c r="C50" s="15"/>
      <c r="D50" s="15"/>
      <c r="E50" s="15"/>
      <c r="F50" s="15"/>
      <c r="G50" s="15"/>
      <c r="H50" s="15"/>
      <c r="I50" s="15"/>
    </row>
    <row r="51" spans="1:23" x14ac:dyDescent="0.3">
      <c r="A51" s="14"/>
      <c r="B51" s="63"/>
      <c r="C51" s="15"/>
      <c r="D51" s="15"/>
      <c r="E51" s="15"/>
      <c r="F51" s="15"/>
      <c r="G51" s="15"/>
      <c r="H51" s="15"/>
      <c r="I51" s="15"/>
    </row>
    <row r="52" spans="1:23" x14ac:dyDescent="0.3">
      <c r="A52" s="120"/>
      <c r="B52" s="63"/>
      <c r="C52" s="15"/>
      <c r="D52" s="15"/>
      <c r="E52" s="15"/>
      <c r="F52" s="15"/>
      <c r="G52" s="15"/>
      <c r="H52" s="15"/>
      <c r="I52" s="15"/>
    </row>
    <row r="53" spans="1:23" x14ac:dyDescent="0.3">
      <c r="A53" s="15"/>
      <c r="B53" s="83"/>
      <c r="C53" s="120"/>
      <c r="D53" s="15"/>
      <c r="E53" s="15"/>
      <c r="F53" s="15"/>
      <c r="G53" s="15"/>
      <c r="H53" s="15"/>
      <c r="I53" s="15"/>
    </row>
    <row r="54" spans="1:23" x14ac:dyDescent="0.3">
      <c r="A54" s="14"/>
      <c r="B54" s="83"/>
      <c r="C54" s="14"/>
      <c r="D54" s="120"/>
      <c r="E54" s="15"/>
      <c r="F54" s="15"/>
      <c r="G54" s="15"/>
      <c r="H54" s="15"/>
      <c r="I54" s="15"/>
    </row>
    <row r="55" spans="1:23" x14ac:dyDescent="0.3">
      <c r="A55" s="15"/>
      <c r="B55" s="83"/>
      <c r="C55" s="15"/>
      <c r="D55" s="15"/>
      <c r="E55" s="15"/>
      <c r="F55" s="15"/>
      <c r="G55" s="15"/>
      <c r="H55" s="15"/>
      <c r="I55" s="15"/>
      <c r="N55" s="111"/>
    </row>
    <row r="56" spans="1:23" x14ac:dyDescent="0.3">
      <c r="A56" s="120"/>
      <c r="B56" s="121"/>
      <c r="C56" s="14"/>
      <c r="D56" s="14"/>
      <c r="E56" s="14"/>
      <c r="F56" s="14"/>
      <c r="G56" s="14"/>
      <c r="H56" s="14"/>
      <c r="I56" s="14"/>
      <c r="N56" s="112"/>
    </row>
    <row r="57" spans="1:23" x14ac:dyDescent="0.3">
      <c r="A57" s="15"/>
      <c r="B57" s="121"/>
      <c r="C57" s="120"/>
      <c r="D57" s="15"/>
      <c r="E57" s="15"/>
      <c r="F57" s="15"/>
      <c r="G57" s="15"/>
      <c r="H57" s="15"/>
      <c r="I57" s="15"/>
      <c r="N57" s="113"/>
    </row>
    <row r="58" spans="1:23" x14ac:dyDescent="0.3">
      <c r="A58" s="15"/>
      <c r="B58" s="117"/>
      <c r="C58" s="118"/>
      <c r="D58" s="118"/>
      <c r="E58" s="118"/>
      <c r="F58" s="118"/>
      <c r="G58" s="118"/>
      <c r="H58" s="118"/>
      <c r="I58" s="118"/>
      <c r="N58" s="114"/>
    </row>
    <row r="59" spans="1:23" x14ac:dyDescent="0.3">
      <c r="A59" s="119"/>
      <c r="B59" s="63"/>
      <c r="C59" s="15"/>
      <c r="D59" s="15"/>
      <c r="E59" s="15"/>
      <c r="F59" s="15"/>
      <c r="G59" s="15"/>
      <c r="H59" s="15"/>
      <c r="I59" s="15"/>
      <c r="O59" s="113"/>
      <c r="P59" s="114"/>
    </row>
    <row r="60" spans="1:23" x14ac:dyDescent="0.3">
      <c r="A60" s="118"/>
      <c r="B60" s="117"/>
      <c r="C60" s="118"/>
      <c r="D60" s="15"/>
      <c r="E60" s="15"/>
      <c r="F60" s="15"/>
      <c r="G60" s="15"/>
      <c r="H60" s="15"/>
      <c r="I60" s="15"/>
      <c r="N60" s="113"/>
      <c r="O60" s="113"/>
      <c r="P60" s="113"/>
      <c r="Q60" s="114"/>
    </row>
    <row r="61" spans="1:23" ht="15.75" customHeight="1" x14ac:dyDescent="0.3">
      <c r="A61" s="14"/>
      <c r="B61" s="83"/>
      <c r="C61" s="14"/>
      <c r="D61" s="14"/>
      <c r="E61" s="14"/>
      <c r="F61" s="14"/>
      <c r="G61" s="14"/>
      <c r="H61" s="14"/>
      <c r="I61" s="15"/>
      <c r="O61" s="113"/>
    </row>
    <row r="62" spans="1:23" ht="22.5" customHeight="1" x14ac:dyDescent="0.3">
      <c r="A62" s="14"/>
      <c r="B62" s="63"/>
      <c r="C62" s="15"/>
      <c r="D62" s="15"/>
      <c r="E62" s="15"/>
      <c r="F62" s="15"/>
      <c r="G62" s="15"/>
      <c r="H62" s="15"/>
      <c r="I62" s="15"/>
      <c r="N62" s="114"/>
      <c r="O62" s="114"/>
      <c r="P62" s="113"/>
      <c r="Q62" s="113"/>
      <c r="R62" s="113"/>
      <c r="S62" s="113"/>
      <c r="T62" s="113"/>
      <c r="U62" s="113"/>
      <c r="V62" s="113"/>
      <c r="W62" s="113"/>
    </row>
    <row r="63" spans="1:23" ht="25.5" customHeight="1" x14ac:dyDescent="0.3">
      <c r="A63" s="15"/>
      <c r="B63" s="121"/>
      <c r="C63" s="15"/>
      <c r="D63" s="15"/>
      <c r="E63" s="15"/>
      <c r="F63" s="15"/>
      <c r="G63" s="15"/>
      <c r="H63" s="15"/>
      <c r="I63" s="15"/>
      <c r="O63" s="114"/>
      <c r="P63" s="114"/>
    </row>
    <row r="64" spans="1:23" x14ac:dyDescent="0.3">
      <c r="A64" s="15"/>
      <c r="B64" s="121"/>
      <c r="C64" s="15"/>
      <c r="D64" s="15"/>
      <c r="E64" s="15"/>
      <c r="F64" s="15"/>
      <c r="G64" s="15"/>
      <c r="H64" s="15"/>
      <c r="I64" s="15"/>
      <c r="O64" s="111"/>
      <c r="P64" s="111"/>
      <c r="Q64" s="111"/>
      <c r="R64" s="111"/>
      <c r="S64" s="111"/>
      <c r="T64" s="111"/>
      <c r="U64" s="111"/>
      <c r="V64" s="111"/>
      <c r="W64" s="111"/>
    </row>
    <row r="65" spans="1:24" x14ac:dyDescent="0.3">
      <c r="A65" s="118"/>
      <c r="B65" s="117"/>
      <c r="C65" s="118"/>
      <c r="D65" s="15"/>
      <c r="E65" s="15"/>
      <c r="F65" s="15"/>
      <c r="G65" s="15"/>
      <c r="H65" s="15"/>
      <c r="I65" s="15"/>
      <c r="O65" s="111"/>
      <c r="P65" s="111"/>
      <c r="Q65" s="111"/>
      <c r="R65" s="111"/>
      <c r="S65" s="111"/>
      <c r="T65" s="111"/>
      <c r="U65" s="111"/>
      <c r="V65" s="111"/>
      <c r="W65" s="111"/>
      <c r="X65" s="111"/>
    </row>
    <row r="66" spans="1:24" x14ac:dyDescent="0.3">
      <c r="A66" s="14"/>
      <c r="B66" s="83"/>
      <c r="C66" s="15"/>
      <c r="D66" s="14"/>
      <c r="E66" s="14"/>
      <c r="F66" s="14"/>
      <c r="G66" s="14"/>
      <c r="H66" s="14"/>
      <c r="I66" s="14"/>
      <c r="N66" s="112"/>
    </row>
    <row r="67" spans="1:24" x14ac:dyDescent="0.3">
      <c r="A67" s="15"/>
      <c r="B67" s="121"/>
      <c r="C67" s="15"/>
      <c r="D67" s="15"/>
      <c r="E67" s="15"/>
      <c r="F67" s="15"/>
      <c r="G67" s="15"/>
      <c r="H67" s="15"/>
      <c r="I67" s="15"/>
      <c r="N67" s="111"/>
      <c r="O67" s="111"/>
      <c r="P67" s="111"/>
    </row>
    <row r="68" spans="1:24" x14ac:dyDescent="0.3">
      <c r="A68" s="118"/>
      <c r="B68" s="117"/>
      <c r="C68" s="118"/>
      <c r="D68" s="15"/>
      <c r="E68" s="15"/>
      <c r="F68" s="15"/>
      <c r="G68" s="15"/>
      <c r="H68" s="15"/>
      <c r="I68" s="15"/>
      <c r="N68" s="113"/>
      <c r="Q68" s="113"/>
      <c r="S68" s="113"/>
      <c r="T68" s="113"/>
      <c r="U68" s="113"/>
      <c r="V68" s="113"/>
      <c r="W68" s="113"/>
    </row>
    <row r="69" spans="1:24" x14ac:dyDescent="0.3">
      <c r="A69" s="14"/>
      <c r="B69" s="83"/>
      <c r="C69" s="15"/>
      <c r="D69" s="14"/>
      <c r="E69" s="14"/>
      <c r="F69" s="14"/>
      <c r="G69" s="14"/>
      <c r="H69" s="15"/>
      <c r="I69" s="15"/>
      <c r="N69" s="113"/>
    </row>
    <row r="70" spans="1:24" x14ac:dyDescent="0.3">
      <c r="A70" s="15"/>
      <c r="B70" s="121"/>
      <c r="C70" s="15"/>
      <c r="D70" s="15"/>
      <c r="E70" s="15"/>
      <c r="F70" s="15"/>
      <c r="G70" s="15"/>
      <c r="H70" s="15"/>
      <c r="I70" s="15"/>
      <c r="O70" s="114"/>
    </row>
    <row r="71" spans="1:24" x14ac:dyDescent="0.3">
      <c r="A71" s="118"/>
      <c r="B71" s="117"/>
      <c r="C71" s="118"/>
      <c r="D71" s="15"/>
      <c r="E71" s="15"/>
      <c r="F71" s="15"/>
      <c r="G71" s="15"/>
      <c r="H71" s="15"/>
      <c r="I71" s="15"/>
      <c r="O71" s="114"/>
    </row>
    <row r="72" spans="1:24" x14ac:dyDescent="0.3">
      <c r="A72" s="14"/>
      <c r="B72" s="83"/>
      <c r="C72" s="14"/>
      <c r="D72" s="14"/>
      <c r="E72" s="14"/>
      <c r="F72" s="14"/>
      <c r="G72" s="14"/>
      <c r="H72" s="14"/>
      <c r="I72" s="14"/>
      <c r="N72" s="111"/>
      <c r="O72" s="111"/>
      <c r="P72" s="111"/>
    </row>
    <row r="73" spans="1:24" x14ac:dyDescent="0.3">
      <c r="A73" s="14"/>
      <c r="B73" s="63"/>
      <c r="C73" s="15"/>
      <c r="D73" s="15"/>
      <c r="E73" s="15"/>
      <c r="F73" s="15"/>
      <c r="G73" s="15"/>
      <c r="H73" s="15"/>
      <c r="I73" s="15"/>
      <c r="N73" s="113"/>
      <c r="Q73" s="113"/>
      <c r="R73" s="113"/>
      <c r="S73" s="113"/>
      <c r="T73" s="113"/>
      <c r="U73" s="113"/>
      <c r="V73" s="113"/>
      <c r="W73" s="113"/>
      <c r="X73" s="113"/>
    </row>
    <row r="74" spans="1:24" x14ac:dyDescent="0.3">
      <c r="A74" s="15"/>
      <c r="B74" s="121"/>
      <c r="C74" s="15"/>
      <c r="D74" s="15"/>
      <c r="E74" s="15"/>
      <c r="F74" s="15"/>
      <c r="G74" s="15"/>
      <c r="H74" s="15"/>
      <c r="I74" s="15"/>
      <c r="O74" s="114"/>
    </row>
    <row r="75" spans="1:24" x14ac:dyDescent="0.3">
      <c r="A75" s="15"/>
      <c r="B75" s="121"/>
      <c r="C75" s="15"/>
      <c r="D75" s="15"/>
      <c r="E75" s="15"/>
      <c r="F75" s="15"/>
      <c r="G75" s="15"/>
      <c r="H75" s="15"/>
      <c r="I75" s="15"/>
      <c r="N75" s="111"/>
      <c r="O75" s="111"/>
      <c r="P75" s="111"/>
    </row>
    <row r="76" spans="1:24" x14ac:dyDescent="0.3">
      <c r="A76" s="118"/>
      <c r="B76" s="117"/>
      <c r="C76" s="118"/>
      <c r="D76" s="15"/>
      <c r="E76" s="15"/>
      <c r="F76" s="15"/>
      <c r="G76" s="15"/>
      <c r="H76" s="15"/>
      <c r="I76" s="15"/>
      <c r="N76" s="113"/>
      <c r="Q76" s="113"/>
      <c r="S76" s="113"/>
      <c r="T76" s="113"/>
      <c r="U76" s="113"/>
      <c r="V76" s="113"/>
      <c r="W76" s="113"/>
    </row>
    <row r="77" spans="1:24" x14ac:dyDescent="0.3">
      <c r="A77" s="14"/>
      <c r="B77" s="83"/>
      <c r="C77" s="14"/>
      <c r="D77" s="14"/>
      <c r="E77" s="14"/>
      <c r="F77" s="14"/>
      <c r="G77" s="14"/>
      <c r="H77" s="14"/>
      <c r="I77" s="14"/>
      <c r="O77" s="114"/>
    </row>
    <row r="78" spans="1:24" x14ac:dyDescent="0.3">
      <c r="A78" s="15"/>
      <c r="B78" s="121"/>
      <c r="C78" s="15"/>
      <c r="D78" s="15"/>
      <c r="E78" s="15"/>
      <c r="F78" s="15"/>
      <c r="G78" s="15"/>
      <c r="H78" s="15"/>
      <c r="I78" s="15"/>
      <c r="N78" s="111"/>
      <c r="O78" s="111"/>
      <c r="P78" s="111"/>
    </row>
    <row r="79" spans="1:24" x14ac:dyDescent="0.3">
      <c r="A79" s="118"/>
      <c r="B79" s="117"/>
      <c r="C79" s="118"/>
      <c r="D79" s="15"/>
      <c r="E79" s="15"/>
      <c r="F79" s="15"/>
      <c r="G79" s="15"/>
      <c r="H79" s="15"/>
      <c r="I79" s="15"/>
      <c r="N79" s="113"/>
      <c r="Q79" s="113"/>
      <c r="R79" s="113"/>
      <c r="S79" s="113"/>
      <c r="T79" s="113"/>
      <c r="U79" s="113"/>
      <c r="V79" s="113"/>
      <c r="W79" s="113"/>
      <c r="X79" s="113"/>
    </row>
    <row r="80" spans="1:24" x14ac:dyDescent="0.3">
      <c r="A80" s="14"/>
      <c r="B80" s="83"/>
      <c r="C80" s="14"/>
      <c r="D80" s="14"/>
      <c r="E80" s="14"/>
      <c r="F80" s="14"/>
      <c r="G80" s="14"/>
      <c r="H80" s="14"/>
      <c r="I80" s="14"/>
      <c r="N80" s="113"/>
    </row>
    <row r="81" spans="1:24" x14ac:dyDescent="0.3">
      <c r="A81" s="15"/>
      <c r="B81" s="121"/>
      <c r="C81" s="15"/>
      <c r="D81" s="15"/>
      <c r="E81" s="15"/>
      <c r="F81" s="15"/>
      <c r="G81" s="15"/>
      <c r="H81" s="15"/>
      <c r="I81" s="15"/>
      <c r="O81" s="114"/>
    </row>
    <row r="82" spans="1:24" x14ac:dyDescent="0.3">
      <c r="A82" s="15"/>
      <c r="B82" s="121"/>
      <c r="C82" s="15"/>
      <c r="D82" s="15"/>
      <c r="E82" s="15"/>
      <c r="F82" s="15"/>
      <c r="G82" s="15"/>
      <c r="H82" s="15"/>
      <c r="I82" s="15"/>
      <c r="O82" s="114"/>
    </row>
    <row r="83" spans="1:24" x14ac:dyDescent="0.3">
      <c r="A83" s="118"/>
      <c r="B83" s="117"/>
      <c r="C83" s="118"/>
      <c r="D83" s="15"/>
      <c r="E83" s="15"/>
      <c r="F83" s="15"/>
      <c r="G83" s="15"/>
      <c r="H83" s="15"/>
      <c r="I83" s="15"/>
      <c r="N83" s="111"/>
      <c r="O83" s="111"/>
      <c r="P83" s="111"/>
    </row>
    <row r="84" spans="1:24" x14ac:dyDescent="0.3">
      <c r="A84" s="14"/>
      <c r="B84" s="83"/>
      <c r="C84" s="15"/>
      <c r="D84" s="14"/>
      <c r="E84" s="14"/>
      <c r="F84" s="14"/>
      <c r="G84" s="14"/>
      <c r="H84" s="15"/>
      <c r="I84" s="15"/>
      <c r="N84" s="113"/>
      <c r="Q84" s="113"/>
      <c r="S84" s="113"/>
      <c r="T84" s="113"/>
      <c r="U84" s="113"/>
      <c r="V84" s="113"/>
      <c r="W84" s="113"/>
      <c r="X84" s="113"/>
    </row>
    <row r="85" spans="1:24" x14ac:dyDescent="0.3">
      <c r="A85" s="14"/>
      <c r="B85" s="63"/>
      <c r="C85" s="15"/>
      <c r="D85" s="15"/>
      <c r="E85" s="15"/>
      <c r="F85" s="15"/>
      <c r="G85" s="15"/>
      <c r="H85" s="15"/>
      <c r="I85" s="15"/>
      <c r="O85" s="114"/>
    </row>
    <row r="86" spans="1:24" x14ac:dyDescent="0.3">
      <c r="A86" s="14"/>
      <c r="B86" s="63"/>
      <c r="C86" s="15"/>
      <c r="D86" s="15"/>
      <c r="E86" s="15"/>
      <c r="F86" s="15"/>
      <c r="G86" s="15"/>
      <c r="H86" s="15"/>
      <c r="I86" s="15"/>
      <c r="N86" s="111"/>
      <c r="O86" s="111"/>
      <c r="P86" s="111"/>
    </row>
    <row r="87" spans="1:24" x14ac:dyDescent="0.3">
      <c r="A87" s="15"/>
      <c r="B87" s="121"/>
      <c r="C87" s="15"/>
      <c r="D87" s="15"/>
      <c r="E87" s="15"/>
      <c r="F87" s="15"/>
      <c r="G87" s="15"/>
      <c r="H87" s="15"/>
      <c r="I87" s="15"/>
      <c r="N87" s="113"/>
      <c r="Q87" s="113"/>
      <c r="R87" s="113"/>
      <c r="S87" s="113"/>
      <c r="T87" s="113"/>
      <c r="U87" s="113"/>
      <c r="V87" s="113"/>
      <c r="W87" s="113"/>
      <c r="X87" s="113"/>
    </row>
    <row r="88" spans="1:24" x14ac:dyDescent="0.3">
      <c r="A88" s="15"/>
      <c r="B88" s="121"/>
      <c r="C88" s="15"/>
      <c r="D88" s="15"/>
      <c r="E88" s="15"/>
      <c r="F88" s="15"/>
      <c r="G88" s="15"/>
      <c r="H88" s="15"/>
      <c r="I88" s="15"/>
      <c r="O88" s="114"/>
    </row>
    <row r="89" spans="1:24" x14ac:dyDescent="0.3">
      <c r="A89" s="118"/>
      <c r="B89" s="117"/>
      <c r="C89" s="118"/>
      <c r="D89" s="15"/>
      <c r="E89" s="15"/>
      <c r="F89" s="15"/>
      <c r="G89" s="15"/>
      <c r="H89" s="15"/>
      <c r="I89" s="15"/>
      <c r="O89" s="114"/>
    </row>
    <row r="90" spans="1:24" x14ac:dyDescent="0.3">
      <c r="A90" s="14"/>
      <c r="B90" s="83"/>
      <c r="C90" s="15"/>
      <c r="D90" s="15"/>
      <c r="E90" s="14"/>
      <c r="F90" s="14"/>
      <c r="G90" s="14"/>
      <c r="H90" s="15"/>
      <c r="I90" s="15"/>
      <c r="N90" s="111"/>
      <c r="O90" s="111"/>
      <c r="P90" s="111"/>
    </row>
    <row r="91" spans="1:24" x14ac:dyDescent="0.3">
      <c r="A91" s="15"/>
      <c r="B91" s="121"/>
      <c r="C91" s="15"/>
      <c r="D91" s="15"/>
      <c r="E91" s="15"/>
      <c r="F91" s="15"/>
      <c r="G91" s="15"/>
      <c r="H91" s="15"/>
      <c r="I91" s="15"/>
      <c r="N91" s="113"/>
      <c r="Q91" s="113"/>
      <c r="R91" s="113"/>
      <c r="S91" s="113"/>
      <c r="T91" s="113"/>
      <c r="U91" s="113"/>
      <c r="V91" s="113"/>
      <c r="W91" s="113"/>
    </row>
    <row r="92" spans="1:24" x14ac:dyDescent="0.3">
      <c r="A92" s="118"/>
      <c r="B92" s="117"/>
      <c r="C92" s="118"/>
      <c r="D92" s="15"/>
      <c r="E92" s="15"/>
      <c r="F92" s="15"/>
      <c r="G92" s="15"/>
      <c r="H92" s="15"/>
      <c r="I92" s="15"/>
      <c r="N92" s="113"/>
    </row>
    <row r="93" spans="1:24" x14ac:dyDescent="0.3">
      <c r="A93" s="14"/>
      <c r="B93" s="83"/>
      <c r="C93" s="14"/>
      <c r="D93" s="14"/>
      <c r="E93" s="14"/>
      <c r="F93" s="14"/>
      <c r="G93" s="14"/>
      <c r="H93" s="15"/>
      <c r="I93" s="15"/>
      <c r="N93" s="113"/>
    </row>
    <row r="94" spans="1:24" x14ac:dyDescent="0.3">
      <c r="A94" s="14"/>
      <c r="B94" s="63"/>
      <c r="C94" s="15"/>
      <c r="D94" s="15"/>
      <c r="E94" s="15"/>
      <c r="F94" s="15"/>
      <c r="G94" s="15"/>
      <c r="H94" s="15"/>
      <c r="I94" s="15"/>
      <c r="O94" s="114"/>
    </row>
    <row r="95" spans="1:24" x14ac:dyDescent="0.3">
      <c r="A95" s="15"/>
      <c r="B95" s="121"/>
      <c r="C95" s="15"/>
      <c r="D95" s="15"/>
      <c r="E95" s="15"/>
      <c r="F95" s="15"/>
      <c r="G95" s="15"/>
      <c r="H95" s="15"/>
      <c r="I95" s="15"/>
      <c r="O95" s="114"/>
    </row>
    <row r="96" spans="1:24" x14ac:dyDescent="0.3">
      <c r="A96" s="15"/>
      <c r="B96" s="121"/>
      <c r="C96" s="15"/>
      <c r="D96" s="15"/>
      <c r="E96" s="15"/>
      <c r="F96" s="15"/>
      <c r="G96" s="15"/>
      <c r="H96" s="15"/>
      <c r="I96" s="15"/>
      <c r="N96" s="111"/>
      <c r="O96" s="111"/>
      <c r="P96" s="111"/>
    </row>
    <row r="97" spans="1:23" x14ac:dyDescent="0.3">
      <c r="A97" s="118"/>
      <c r="B97" s="117"/>
      <c r="C97" s="118"/>
      <c r="D97" s="15"/>
      <c r="E97" s="15"/>
      <c r="F97" s="15"/>
      <c r="G97" s="15"/>
      <c r="H97" s="15"/>
      <c r="I97" s="15"/>
      <c r="N97" s="113"/>
      <c r="Q97" s="113"/>
      <c r="T97" s="113"/>
      <c r="U97" s="113"/>
      <c r="V97" s="113"/>
      <c r="W97" s="113"/>
    </row>
    <row r="98" spans="1:23" x14ac:dyDescent="0.3">
      <c r="A98" s="14"/>
      <c r="B98" s="83"/>
      <c r="C98" s="14"/>
      <c r="D98" s="14"/>
      <c r="E98" s="14"/>
      <c r="F98" s="14"/>
      <c r="G98" s="14"/>
      <c r="H98" s="15"/>
      <c r="I98" s="15"/>
      <c r="O98" s="114"/>
    </row>
    <row r="99" spans="1:23" x14ac:dyDescent="0.3">
      <c r="A99" s="15"/>
      <c r="B99" s="121"/>
      <c r="C99" s="15"/>
      <c r="D99" s="15"/>
      <c r="E99" s="15"/>
      <c r="F99" s="15"/>
      <c r="G99" s="15"/>
      <c r="H99" s="15"/>
      <c r="I99" s="15"/>
      <c r="N99" s="111"/>
      <c r="O99" s="111"/>
      <c r="P99" s="111"/>
    </row>
    <row r="100" spans="1:23" x14ac:dyDescent="0.3">
      <c r="A100" s="118"/>
      <c r="B100" s="117"/>
      <c r="C100" s="118"/>
      <c r="D100" s="15"/>
      <c r="E100" s="15"/>
      <c r="F100" s="15"/>
      <c r="G100" s="15"/>
      <c r="H100" s="15"/>
      <c r="I100" s="15"/>
      <c r="N100" s="113"/>
      <c r="Q100" s="113"/>
      <c r="R100" s="113"/>
      <c r="S100" s="113"/>
      <c r="T100" s="113"/>
      <c r="U100" s="113"/>
      <c r="V100" s="113"/>
    </row>
    <row r="101" spans="1:23" x14ac:dyDescent="0.3">
      <c r="A101" s="14"/>
      <c r="B101" s="83"/>
      <c r="C101" s="15"/>
      <c r="D101" s="14"/>
      <c r="E101" s="14"/>
      <c r="F101" s="14"/>
      <c r="G101" s="14"/>
      <c r="H101" s="14"/>
      <c r="I101" s="15"/>
      <c r="N101" s="113"/>
    </row>
    <row r="102" spans="1:23" x14ac:dyDescent="0.3">
      <c r="A102" s="15"/>
      <c r="B102" s="121"/>
      <c r="C102" s="15"/>
      <c r="D102" s="15"/>
      <c r="E102" s="15"/>
      <c r="F102" s="15"/>
      <c r="G102" s="15"/>
      <c r="H102" s="15"/>
      <c r="I102" s="15"/>
      <c r="O102" s="114"/>
    </row>
    <row r="103" spans="1:23" x14ac:dyDescent="0.3">
      <c r="A103" s="118"/>
      <c r="B103" s="117"/>
      <c r="C103" s="118"/>
      <c r="D103" s="15"/>
      <c r="E103" s="15"/>
      <c r="F103" s="15"/>
      <c r="G103" s="15"/>
      <c r="H103" s="15"/>
      <c r="I103" s="15"/>
      <c r="O103" s="114"/>
    </row>
    <row r="104" spans="1:23" x14ac:dyDescent="0.3">
      <c r="A104" s="14"/>
      <c r="B104" s="83"/>
      <c r="C104" s="15"/>
      <c r="D104" s="15"/>
      <c r="E104" s="14"/>
      <c r="F104" s="15"/>
      <c r="G104" s="15"/>
      <c r="H104" s="15"/>
      <c r="I104" s="15"/>
      <c r="N104" s="111"/>
      <c r="O104" s="111"/>
      <c r="P104" s="111"/>
    </row>
    <row r="105" spans="1:23" x14ac:dyDescent="0.3">
      <c r="A105" s="15"/>
      <c r="B105" s="121"/>
      <c r="C105" s="15"/>
      <c r="D105" s="15"/>
      <c r="E105" s="15"/>
      <c r="F105" s="15"/>
      <c r="G105" s="15"/>
      <c r="H105" s="15"/>
      <c r="I105" s="15"/>
      <c r="N105" s="113"/>
      <c r="Q105" s="113"/>
      <c r="R105" s="113"/>
      <c r="S105" s="113"/>
      <c r="T105" s="113"/>
      <c r="U105" s="113"/>
      <c r="V105" s="113"/>
    </row>
    <row r="106" spans="1:23" x14ac:dyDescent="0.3">
      <c r="A106" s="15"/>
      <c r="B106" s="63"/>
      <c r="C106" s="15"/>
      <c r="D106" s="15"/>
      <c r="E106" s="15"/>
      <c r="F106" s="15"/>
      <c r="G106" s="15"/>
      <c r="H106" s="15"/>
      <c r="I106" s="15"/>
      <c r="O106" s="114"/>
    </row>
    <row r="107" spans="1:23" x14ac:dyDescent="0.3">
      <c r="A107" s="15"/>
      <c r="B107" s="63"/>
      <c r="C107" s="15"/>
      <c r="D107" s="15"/>
      <c r="E107" s="15"/>
      <c r="F107" s="15"/>
      <c r="G107" s="15"/>
      <c r="H107" s="15"/>
      <c r="I107" s="15"/>
      <c r="N107" s="111"/>
      <c r="O107" s="111"/>
      <c r="P107" s="111"/>
    </row>
    <row r="108" spans="1:23" x14ac:dyDescent="0.3">
      <c r="A108" s="15"/>
      <c r="B108" s="63"/>
      <c r="C108" s="15"/>
      <c r="D108" s="15"/>
      <c r="E108" s="15"/>
      <c r="F108" s="15"/>
      <c r="G108" s="15"/>
      <c r="H108" s="15"/>
      <c r="I108" s="15"/>
      <c r="N108" s="113"/>
      <c r="Q108" s="113"/>
      <c r="R108" s="113"/>
      <c r="S108" s="113"/>
      <c r="T108" s="113"/>
      <c r="U108" s="113"/>
      <c r="V108" s="113"/>
      <c r="W108" s="113"/>
    </row>
    <row r="109" spans="1:23" x14ac:dyDescent="0.3">
      <c r="A109" s="15"/>
      <c r="B109" s="63"/>
      <c r="C109" s="15"/>
      <c r="D109" s="15"/>
      <c r="E109" s="15"/>
      <c r="F109" s="15"/>
      <c r="G109" s="15"/>
      <c r="H109" s="15"/>
      <c r="I109" s="15"/>
      <c r="O109" s="114"/>
    </row>
    <row r="110" spans="1:23" x14ac:dyDescent="0.3">
      <c r="A110" s="15"/>
      <c r="B110" s="63"/>
      <c r="C110" s="15"/>
      <c r="D110" s="15"/>
      <c r="E110" s="15"/>
      <c r="F110" s="15"/>
      <c r="G110" s="15"/>
      <c r="H110" s="15"/>
      <c r="I110" s="15"/>
      <c r="N110" s="111"/>
      <c r="O110" s="111"/>
      <c r="P110" s="111"/>
    </row>
    <row r="111" spans="1:23" x14ac:dyDescent="0.3">
      <c r="A111" s="15"/>
      <c r="B111" s="63"/>
      <c r="C111" s="15"/>
      <c r="D111" s="15"/>
      <c r="E111" s="15"/>
      <c r="F111" s="15"/>
      <c r="G111" s="15"/>
      <c r="H111" s="15"/>
      <c r="I111" s="15"/>
      <c r="N111" s="113"/>
      <c r="Q111" s="113"/>
      <c r="W111" s="113"/>
    </row>
    <row r="112" spans="1:23" x14ac:dyDescent="0.3">
      <c r="O112" s="114"/>
    </row>
  </sheetData>
  <mergeCells count="3">
    <mergeCell ref="A7:A8"/>
    <mergeCell ref="B7:B8"/>
    <mergeCell ref="C7:I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1E3D0-6C3A-4522-AA77-FC86248B70A5}">
  <dimension ref="A1:O39"/>
  <sheetViews>
    <sheetView workbookViewId="0"/>
  </sheetViews>
  <sheetFormatPr defaultRowHeight="13.2" x14ac:dyDescent="0.3"/>
  <cols>
    <col min="1" max="1" width="21.88671875" style="2" customWidth="1"/>
    <col min="2" max="2" width="16.33203125" style="2" customWidth="1"/>
    <col min="3" max="3" width="9.109375" style="2" customWidth="1"/>
    <col min="4" max="4" width="17.44140625" style="2" customWidth="1"/>
    <col min="5" max="5" width="19.44140625" style="2" customWidth="1"/>
    <col min="6" max="6" width="20.44140625" style="2" customWidth="1"/>
    <col min="7" max="7" width="14" style="2" customWidth="1"/>
    <col min="8" max="8" width="16.44140625" style="2" customWidth="1"/>
    <col min="9" max="9" width="16.109375" style="2" customWidth="1"/>
    <col min="10" max="10" width="19.5546875" style="2" customWidth="1"/>
    <col min="11" max="11" width="17.33203125" style="2" customWidth="1"/>
    <col min="12" max="12" width="19.33203125" style="2" customWidth="1"/>
    <col min="13" max="16384" width="8.88671875" style="2"/>
  </cols>
  <sheetData>
    <row r="1" spans="1:12" ht="14.4" customHeight="1" x14ac:dyDescent="0.3">
      <c r="A1" s="1" t="s">
        <v>58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4.4" customHeight="1" x14ac:dyDescent="0.3">
      <c r="A2" s="3" t="s">
        <v>59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x14ac:dyDescent="0.3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ht="14.4" customHeight="1" x14ac:dyDescent="0.3">
      <c r="A4" s="1" t="s">
        <v>91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2" x14ac:dyDescent="0.3">
      <c r="A5" s="27" t="s">
        <v>92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1:12" x14ac:dyDescent="0.3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12" ht="60.6" customHeight="1" x14ac:dyDescent="0.3">
      <c r="A7" s="68" t="s">
        <v>208</v>
      </c>
      <c r="B7" s="123"/>
      <c r="C7" s="124" t="s">
        <v>209</v>
      </c>
      <c r="D7" s="125" t="s">
        <v>210</v>
      </c>
      <c r="E7" s="126" t="s">
        <v>211</v>
      </c>
      <c r="F7" s="126" t="s">
        <v>212</v>
      </c>
      <c r="G7" s="125" t="s">
        <v>213</v>
      </c>
      <c r="H7" s="125" t="s">
        <v>214</v>
      </c>
      <c r="I7" s="125" t="s">
        <v>215</v>
      </c>
      <c r="J7" s="125" t="s">
        <v>216</v>
      </c>
      <c r="K7" s="125" t="s">
        <v>217</v>
      </c>
      <c r="L7" s="125" t="s">
        <v>218</v>
      </c>
    </row>
    <row r="8" spans="1:12" x14ac:dyDescent="0.3">
      <c r="A8" s="127"/>
      <c r="B8" s="128"/>
      <c r="C8" s="129"/>
      <c r="D8" s="130" t="s">
        <v>13</v>
      </c>
      <c r="E8" s="130" t="s">
        <v>14</v>
      </c>
      <c r="F8" s="130" t="s">
        <v>15</v>
      </c>
      <c r="G8" s="130" t="s">
        <v>16</v>
      </c>
      <c r="H8" s="130" t="s">
        <v>17</v>
      </c>
      <c r="I8" s="130" t="s">
        <v>18</v>
      </c>
      <c r="J8" s="130" t="s">
        <v>19</v>
      </c>
      <c r="K8" s="130" t="s">
        <v>20</v>
      </c>
      <c r="L8" s="130" t="s">
        <v>21</v>
      </c>
    </row>
    <row r="9" spans="1:12" ht="17.25" customHeight="1" x14ac:dyDescent="0.3">
      <c r="A9" s="131" t="s">
        <v>219</v>
      </c>
      <c r="B9" s="132" t="s">
        <v>51</v>
      </c>
      <c r="C9" s="133">
        <f>C11+C21</f>
        <v>11989</v>
      </c>
      <c r="D9" s="133">
        <f t="shared" ref="D9:L9" si="0">D11+D21</f>
        <v>259</v>
      </c>
      <c r="E9" s="133">
        <f t="shared" si="0"/>
        <v>28</v>
      </c>
      <c r="F9" s="133">
        <f t="shared" si="0"/>
        <v>3541</v>
      </c>
      <c r="G9" s="133">
        <f t="shared" si="0"/>
        <v>1342</v>
      </c>
      <c r="H9" s="133">
        <f t="shared" si="0"/>
        <v>6637</v>
      </c>
      <c r="I9" s="133">
        <f t="shared" si="0"/>
        <v>151</v>
      </c>
      <c r="J9" s="133">
        <f t="shared" si="0"/>
        <v>29</v>
      </c>
      <c r="K9" s="133">
        <f t="shared" si="0"/>
        <v>1</v>
      </c>
      <c r="L9" s="133">
        <f t="shared" si="0"/>
        <v>1</v>
      </c>
    </row>
    <row r="10" spans="1:12" x14ac:dyDescent="0.3">
      <c r="A10" s="134"/>
      <c r="B10" s="135" t="s">
        <v>50</v>
      </c>
      <c r="C10" s="136">
        <v>100</v>
      </c>
      <c r="D10" s="137">
        <f t="shared" ref="D10:L10" si="1">D9*100/$C$9</f>
        <v>2.1603136208190841</v>
      </c>
      <c r="E10" s="137">
        <f t="shared" si="1"/>
        <v>0.23354741846692803</v>
      </c>
      <c r="F10" s="137">
        <f t="shared" si="1"/>
        <v>29.535407456835433</v>
      </c>
      <c r="G10" s="137">
        <f t="shared" si="1"/>
        <v>11.193594127950622</v>
      </c>
      <c r="H10" s="137">
        <f t="shared" si="1"/>
        <v>55.3590791558929</v>
      </c>
      <c r="I10" s="137">
        <f t="shared" si="1"/>
        <v>1.2594878638752189</v>
      </c>
      <c r="J10" s="137">
        <f t="shared" si="1"/>
        <v>0.24188839769788972</v>
      </c>
      <c r="K10" s="137">
        <f t="shared" si="1"/>
        <v>8.3409792309617151E-3</v>
      </c>
      <c r="L10" s="137">
        <f t="shared" si="1"/>
        <v>8.3409792309617151E-3</v>
      </c>
    </row>
    <row r="11" spans="1:12" ht="15" customHeight="1" x14ac:dyDescent="0.3">
      <c r="A11" s="131" t="s">
        <v>220</v>
      </c>
      <c r="B11" s="132" t="s">
        <v>51</v>
      </c>
      <c r="C11" s="138">
        <f>SUM(C13:C20)</f>
        <v>6436</v>
      </c>
      <c r="D11" s="139">
        <f t="shared" ref="D11:L11" si="2">SUM(D13:D20)</f>
        <v>200</v>
      </c>
      <c r="E11" s="139">
        <f t="shared" si="2"/>
        <v>15</v>
      </c>
      <c r="F11" s="139">
        <f t="shared" si="2"/>
        <v>1853</v>
      </c>
      <c r="G11" s="139">
        <f t="shared" si="2"/>
        <v>563</v>
      </c>
      <c r="H11" s="139">
        <f t="shared" si="2"/>
        <v>3702</v>
      </c>
      <c r="I11" s="139">
        <f t="shared" si="2"/>
        <v>84</v>
      </c>
      <c r="J11" s="139">
        <f t="shared" si="2"/>
        <v>18</v>
      </c>
      <c r="K11" s="139">
        <f t="shared" si="2"/>
        <v>0</v>
      </c>
      <c r="L11" s="139">
        <f t="shared" si="2"/>
        <v>1</v>
      </c>
    </row>
    <row r="12" spans="1:12" ht="15" customHeight="1" x14ac:dyDescent="0.3">
      <c r="A12" s="140"/>
      <c r="B12" s="135" t="s">
        <v>50</v>
      </c>
      <c r="C12" s="136">
        <f>SUM(D12:L12)</f>
        <v>53.682542330469602</v>
      </c>
      <c r="D12" s="137">
        <f>D11*100/C9</f>
        <v>1.668195846192343</v>
      </c>
      <c r="E12" s="137">
        <f>E11*100/C9</f>
        <v>0.12511468846442572</v>
      </c>
      <c r="F12" s="137">
        <f>F11*100/C9</f>
        <v>15.455834514972057</v>
      </c>
      <c r="G12" s="137">
        <f>G11*100/C9</f>
        <v>4.6959713070314457</v>
      </c>
      <c r="H12" s="137">
        <f>H11*100/C9</f>
        <v>30.878305113020268</v>
      </c>
      <c r="I12" s="137">
        <f>I11*100/C9</f>
        <v>0.70064225540078406</v>
      </c>
      <c r="J12" s="137">
        <f>J11*100/C9</f>
        <v>0.15013762615731086</v>
      </c>
      <c r="K12" s="137">
        <f t="shared" ref="K12" si="3">K11*100/J9</f>
        <v>0</v>
      </c>
      <c r="L12" s="137">
        <f>L11*100/C9</f>
        <v>8.3409792309617151E-3</v>
      </c>
    </row>
    <row r="13" spans="1:12" ht="30" customHeight="1" x14ac:dyDescent="0.3">
      <c r="A13" s="141" t="s">
        <v>113</v>
      </c>
      <c r="B13" s="142"/>
      <c r="C13" s="143">
        <f t="shared" ref="C13:C20" si="4">SUM(D13:L13)</f>
        <v>420</v>
      </c>
      <c r="D13" s="143">
        <v>3</v>
      </c>
      <c r="E13" s="143">
        <v>9</v>
      </c>
      <c r="F13" s="143">
        <v>146</v>
      </c>
      <c r="G13" s="143">
        <v>40</v>
      </c>
      <c r="H13" s="143">
        <v>222</v>
      </c>
      <c r="I13" s="144"/>
      <c r="J13" s="144"/>
      <c r="K13" s="144"/>
      <c r="L13" s="144"/>
    </row>
    <row r="14" spans="1:12" ht="30" customHeight="1" x14ac:dyDescent="0.3">
      <c r="A14" s="141" t="s">
        <v>114</v>
      </c>
      <c r="B14" s="142"/>
      <c r="C14" s="143">
        <f t="shared" si="4"/>
        <v>310</v>
      </c>
      <c r="D14" s="144"/>
      <c r="E14" s="143"/>
      <c r="F14" s="143">
        <v>129</v>
      </c>
      <c r="G14" s="143">
        <v>20</v>
      </c>
      <c r="H14" s="144">
        <v>152</v>
      </c>
      <c r="I14" s="144">
        <v>3</v>
      </c>
      <c r="J14" s="143">
        <v>6</v>
      </c>
      <c r="K14" s="144"/>
      <c r="L14" s="144"/>
    </row>
    <row r="15" spans="1:12" ht="30" customHeight="1" x14ac:dyDescent="0.3">
      <c r="A15" s="141" t="s">
        <v>115</v>
      </c>
      <c r="B15" s="142"/>
      <c r="C15" s="143">
        <f t="shared" si="4"/>
        <v>514</v>
      </c>
      <c r="D15" s="144"/>
      <c r="E15" s="144"/>
      <c r="F15" s="143">
        <v>132</v>
      </c>
      <c r="G15" s="143">
        <v>33</v>
      </c>
      <c r="H15" s="143">
        <v>337</v>
      </c>
      <c r="I15" s="144">
        <v>6</v>
      </c>
      <c r="J15" s="144">
        <v>5</v>
      </c>
      <c r="K15" s="144"/>
      <c r="L15" s="144">
        <v>1</v>
      </c>
    </row>
    <row r="16" spans="1:12" ht="30" customHeight="1" x14ac:dyDescent="0.3">
      <c r="A16" s="141" t="s">
        <v>116</v>
      </c>
      <c r="B16" s="142"/>
      <c r="C16" s="143">
        <f t="shared" si="4"/>
        <v>525</v>
      </c>
      <c r="D16" s="144">
        <v>4</v>
      </c>
      <c r="E16" s="144"/>
      <c r="F16" s="144">
        <v>187</v>
      </c>
      <c r="G16" s="144">
        <v>66</v>
      </c>
      <c r="H16" s="143">
        <v>261</v>
      </c>
      <c r="I16" s="144">
        <v>7</v>
      </c>
      <c r="J16" s="144"/>
      <c r="K16" s="144"/>
      <c r="L16" s="144"/>
    </row>
    <row r="17" spans="1:15" ht="30" customHeight="1" x14ac:dyDescent="0.3">
      <c r="A17" s="141" t="s">
        <v>117</v>
      </c>
      <c r="B17" s="142"/>
      <c r="C17" s="143">
        <f t="shared" si="4"/>
        <v>87</v>
      </c>
      <c r="D17" s="144"/>
      <c r="E17" s="144">
        <v>3</v>
      </c>
      <c r="F17" s="143">
        <v>32</v>
      </c>
      <c r="G17" s="143">
        <v>14</v>
      </c>
      <c r="H17" s="143">
        <v>36</v>
      </c>
      <c r="I17" s="144">
        <v>2</v>
      </c>
      <c r="J17" s="144"/>
      <c r="K17" s="144"/>
      <c r="L17" s="144"/>
    </row>
    <row r="18" spans="1:15" ht="30" customHeight="1" x14ac:dyDescent="0.3">
      <c r="A18" s="141" t="s">
        <v>118</v>
      </c>
      <c r="B18" s="142"/>
      <c r="C18" s="143">
        <f t="shared" si="4"/>
        <v>1123</v>
      </c>
      <c r="D18" s="144">
        <v>128</v>
      </c>
      <c r="E18" s="144"/>
      <c r="F18" s="143">
        <v>262</v>
      </c>
      <c r="G18" s="143">
        <v>204</v>
      </c>
      <c r="H18" s="143">
        <v>523</v>
      </c>
      <c r="I18" s="144">
        <v>4</v>
      </c>
      <c r="J18" s="144">
        <v>2</v>
      </c>
      <c r="K18" s="144"/>
      <c r="L18" s="144"/>
    </row>
    <row r="19" spans="1:15" ht="30" customHeight="1" x14ac:dyDescent="0.3">
      <c r="A19" s="141" t="s">
        <v>119</v>
      </c>
      <c r="B19" s="142"/>
      <c r="C19" s="143">
        <f t="shared" si="4"/>
        <v>242</v>
      </c>
      <c r="D19" s="144"/>
      <c r="E19" s="144"/>
      <c r="F19" s="144">
        <v>11</v>
      </c>
      <c r="G19" s="144">
        <v>4</v>
      </c>
      <c r="H19" s="143">
        <v>226</v>
      </c>
      <c r="I19" s="144">
        <v>1</v>
      </c>
      <c r="J19" s="144"/>
      <c r="K19" s="144"/>
      <c r="L19" s="144"/>
    </row>
    <row r="20" spans="1:15" ht="30" customHeight="1" x14ac:dyDescent="0.3">
      <c r="A20" s="141" t="s">
        <v>120</v>
      </c>
      <c r="B20" s="142"/>
      <c r="C20" s="143">
        <f t="shared" si="4"/>
        <v>3215</v>
      </c>
      <c r="D20" s="143">
        <v>65</v>
      </c>
      <c r="E20" s="143">
        <v>3</v>
      </c>
      <c r="F20" s="143">
        <v>954</v>
      </c>
      <c r="G20" s="143">
        <v>182</v>
      </c>
      <c r="H20" s="143">
        <v>1945</v>
      </c>
      <c r="I20" s="144">
        <v>61</v>
      </c>
      <c r="J20" s="143">
        <v>5</v>
      </c>
      <c r="K20" s="144"/>
      <c r="L20" s="143"/>
    </row>
    <row r="21" spans="1:15" ht="15" customHeight="1" x14ac:dyDescent="0.3">
      <c r="A21" s="131" t="s">
        <v>189</v>
      </c>
      <c r="B21" s="132" t="s">
        <v>51</v>
      </c>
      <c r="C21" s="145">
        <f>SUM(C23:C39)</f>
        <v>5553</v>
      </c>
      <c r="D21" s="145">
        <f t="shared" ref="D21:J21" si="5">SUM(D23:D39)</f>
        <v>59</v>
      </c>
      <c r="E21" s="145">
        <f t="shared" si="5"/>
        <v>13</v>
      </c>
      <c r="F21" s="145">
        <f t="shared" si="5"/>
        <v>1688</v>
      </c>
      <c r="G21" s="145">
        <f t="shared" si="5"/>
        <v>779</v>
      </c>
      <c r="H21" s="145">
        <f t="shared" si="5"/>
        <v>2935</v>
      </c>
      <c r="I21" s="145">
        <f t="shared" si="5"/>
        <v>67</v>
      </c>
      <c r="J21" s="145">
        <f t="shared" si="5"/>
        <v>11</v>
      </c>
      <c r="K21" s="146">
        <v>1</v>
      </c>
      <c r="L21" s="147"/>
      <c r="M21" s="1"/>
      <c r="N21" s="1"/>
      <c r="O21" s="1"/>
    </row>
    <row r="22" spans="1:15" ht="15" customHeight="1" x14ac:dyDescent="0.3">
      <c r="A22" s="134"/>
      <c r="B22" s="135" t="s">
        <v>50</v>
      </c>
      <c r="C22" s="136">
        <f>SUM(D22:L22)</f>
        <v>46.317457669530413</v>
      </c>
      <c r="D22" s="137">
        <f>D21*100/11989</f>
        <v>0.49211777462674117</v>
      </c>
      <c r="E22" s="137">
        <f t="shared" ref="E22:K22" si="6">E21*100/11989</f>
        <v>0.10843273000250229</v>
      </c>
      <c r="F22" s="137">
        <f t="shared" si="6"/>
        <v>14.079572941863375</v>
      </c>
      <c r="G22" s="137">
        <f t="shared" si="6"/>
        <v>6.497622820919176</v>
      </c>
      <c r="H22" s="137">
        <f t="shared" si="6"/>
        <v>24.480774042872632</v>
      </c>
      <c r="I22" s="137">
        <f t="shared" si="6"/>
        <v>0.55884560847443487</v>
      </c>
      <c r="J22" s="137">
        <f t="shared" si="6"/>
        <v>9.1750771540578868E-2</v>
      </c>
      <c r="K22" s="137">
        <f t="shared" si="6"/>
        <v>8.3409792309617151E-3</v>
      </c>
      <c r="L22" s="148"/>
      <c r="M22" s="1"/>
      <c r="N22" s="1"/>
      <c r="O22" s="1"/>
    </row>
    <row r="23" spans="1:15" ht="30" customHeight="1" x14ac:dyDescent="0.3">
      <c r="A23" s="141" t="s">
        <v>122</v>
      </c>
      <c r="B23" s="142"/>
      <c r="C23" s="143">
        <f t="shared" ref="C23:C39" si="7">SUM(D23:L23)</f>
        <v>337</v>
      </c>
      <c r="D23" s="144"/>
      <c r="E23" s="144">
        <v>1</v>
      </c>
      <c r="F23" s="143">
        <v>151</v>
      </c>
      <c r="G23" s="143">
        <v>59</v>
      </c>
      <c r="H23" s="143">
        <v>124</v>
      </c>
      <c r="I23" s="144">
        <v>2</v>
      </c>
      <c r="J23" s="143"/>
      <c r="K23" s="144"/>
      <c r="L23" s="144"/>
      <c r="N23" s="149"/>
    </row>
    <row r="24" spans="1:15" ht="30" customHeight="1" x14ac:dyDescent="0.3">
      <c r="A24" s="141" t="s">
        <v>123</v>
      </c>
      <c r="B24" s="142"/>
      <c r="C24" s="143">
        <f t="shared" si="7"/>
        <v>261</v>
      </c>
      <c r="D24" s="144"/>
      <c r="E24" s="143"/>
      <c r="F24" s="144">
        <v>121</v>
      </c>
      <c r="G24" s="143">
        <v>41</v>
      </c>
      <c r="H24" s="143">
        <v>99</v>
      </c>
      <c r="I24" s="143"/>
      <c r="J24" s="144"/>
      <c r="K24" s="144"/>
      <c r="L24" s="144"/>
      <c r="N24" s="149"/>
    </row>
    <row r="25" spans="1:15" ht="30" customHeight="1" x14ac:dyDescent="0.3">
      <c r="A25" s="141" t="s">
        <v>124</v>
      </c>
      <c r="B25" s="142"/>
      <c r="C25" s="143">
        <f t="shared" si="7"/>
        <v>298</v>
      </c>
      <c r="D25" s="144">
        <v>3</v>
      </c>
      <c r="E25" s="144">
        <v>1</v>
      </c>
      <c r="F25" s="144">
        <v>121</v>
      </c>
      <c r="G25" s="143">
        <v>39</v>
      </c>
      <c r="H25" s="143">
        <v>122</v>
      </c>
      <c r="I25" s="144">
        <v>12</v>
      </c>
      <c r="J25" s="144"/>
      <c r="K25" s="144"/>
      <c r="L25" s="144"/>
      <c r="N25" s="149"/>
    </row>
    <row r="26" spans="1:15" ht="30" customHeight="1" x14ac:dyDescent="0.3">
      <c r="A26" s="141" t="s">
        <v>125</v>
      </c>
      <c r="B26" s="142"/>
      <c r="C26" s="143">
        <f t="shared" si="7"/>
        <v>174</v>
      </c>
      <c r="D26" s="144"/>
      <c r="E26" s="144">
        <v>7</v>
      </c>
      <c r="F26" s="143">
        <v>68</v>
      </c>
      <c r="G26" s="143">
        <v>50</v>
      </c>
      <c r="H26" s="143">
        <v>45</v>
      </c>
      <c r="I26" s="143">
        <v>3</v>
      </c>
      <c r="J26" s="144">
        <v>1</v>
      </c>
      <c r="K26" s="144"/>
      <c r="L26" s="144"/>
      <c r="N26" s="149"/>
    </row>
    <row r="27" spans="1:15" ht="30" customHeight="1" x14ac:dyDescent="0.3">
      <c r="A27" s="141" t="s">
        <v>126</v>
      </c>
      <c r="B27" s="142"/>
      <c r="C27" s="143">
        <f t="shared" si="7"/>
        <v>682</v>
      </c>
      <c r="D27" s="144"/>
      <c r="E27" s="144"/>
      <c r="F27" s="143">
        <v>128</v>
      </c>
      <c r="G27" s="143">
        <v>35</v>
      </c>
      <c r="H27" s="143">
        <v>512</v>
      </c>
      <c r="I27" s="144">
        <v>6</v>
      </c>
      <c r="J27" s="144">
        <v>1</v>
      </c>
      <c r="K27" s="144"/>
      <c r="L27" s="144"/>
      <c r="N27" s="149"/>
    </row>
    <row r="28" spans="1:15" ht="30" customHeight="1" x14ac:dyDescent="0.3">
      <c r="A28" s="141" t="s">
        <v>127</v>
      </c>
      <c r="B28" s="142"/>
      <c r="C28" s="143">
        <f t="shared" si="7"/>
        <v>130</v>
      </c>
      <c r="D28" s="144"/>
      <c r="E28" s="144">
        <v>1</v>
      </c>
      <c r="F28" s="143">
        <v>25</v>
      </c>
      <c r="G28" s="144">
        <v>15</v>
      </c>
      <c r="H28" s="143">
        <v>89</v>
      </c>
      <c r="I28" s="144"/>
      <c r="J28" s="144"/>
      <c r="K28" s="143"/>
      <c r="L28" s="144"/>
      <c r="N28" s="149"/>
    </row>
    <row r="29" spans="1:15" ht="30" customHeight="1" x14ac:dyDescent="0.3">
      <c r="A29" s="141" t="s">
        <v>128</v>
      </c>
      <c r="B29" s="142"/>
      <c r="C29" s="143">
        <f t="shared" si="7"/>
        <v>169</v>
      </c>
      <c r="D29" s="144">
        <v>9</v>
      </c>
      <c r="E29" s="143"/>
      <c r="F29" s="143">
        <v>80</v>
      </c>
      <c r="G29" s="143">
        <v>22</v>
      </c>
      <c r="H29" s="150">
        <v>54</v>
      </c>
      <c r="I29" s="144">
        <v>3</v>
      </c>
      <c r="J29" s="144">
        <v>1</v>
      </c>
      <c r="K29" s="143"/>
      <c r="L29" s="144"/>
      <c r="N29" s="149"/>
    </row>
    <row r="30" spans="1:15" ht="30" customHeight="1" x14ac:dyDescent="0.3">
      <c r="A30" s="141" t="s">
        <v>129</v>
      </c>
      <c r="B30" s="142"/>
      <c r="C30" s="143">
        <f t="shared" si="7"/>
        <v>114</v>
      </c>
      <c r="D30" s="144"/>
      <c r="E30" s="144"/>
      <c r="F30" s="143">
        <v>10</v>
      </c>
      <c r="G30" s="144">
        <v>9</v>
      </c>
      <c r="H30" s="150">
        <v>95</v>
      </c>
      <c r="I30" s="144"/>
      <c r="J30" s="144"/>
      <c r="K30" s="144"/>
      <c r="L30" s="144"/>
      <c r="N30" s="149"/>
    </row>
    <row r="31" spans="1:15" ht="30" customHeight="1" x14ac:dyDescent="0.3">
      <c r="A31" s="141" t="s">
        <v>130</v>
      </c>
      <c r="B31" s="142"/>
      <c r="C31" s="143">
        <f t="shared" si="7"/>
        <v>553</v>
      </c>
      <c r="D31" s="144">
        <v>19</v>
      </c>
      <c r="E31" s="144"/>
      <c r="F31" s="144">
        <v>232</v>
      </c>
      <c r="G31" s="143">
        <v>96</v>
      </c>
      <c r="H31" s="143">
        <v>203</v>
      </c>
      <c r="I31" s="144">
        <v>3</v>
      </c>
      <c r="J31" s="144"/>
      <c r="K31" s="144"/>
      <c r="L31" s="144"/>
      <c r="N31" s="149"/>
    </row>
    <row r="32" spans="1:15" ht="30" customHeight="1" x14ac:dyDescent="0.3">
      <c r="A32" s="141" t="s">
        <v>131</v>
      </c>
      <c r="B32" s="142"/>
      <c r="C32" s="143">
        <f t="shared" si="7"/>
        <v>185</v>
      </c>
      <c r="D32" s="144">
        <v>5</v>
      </c>
      <c r="E32" s="144"/>
      <c r="F32" s="144">
        <v>85</v>
      </c>
      <c r="G32" s="144">
        <v>50</v>
      </c>
      <c r="H32" s="143">
        <v>42</v>
      </c>
      <c r="I32" s="143">
        <v>3</v>
      </c>
      <c r="J32" s="144"/>
      <c r="K32" s="144"/>
      <c r="L32" s="144"/>
      <c r="N32" s="149"/>
    </row>
    <row r="33" spans="1:14" ht="30" customHeight="1" x14ac:dyDescent="0.3">
      <c r="A33" s="141" t="s">
        <v>132</v>
      </c>
      <c r="B33" s="142"/>
      <c r="C33" s="143">
        <f t="shared" si="7"/>
        <v>509</v>
      </c>
      <c r="D33" s="144">
        <v>20</v>
      </c>
      <c r="E33" s="144">
        <v>2</v>
      </c>
      <c r="F33" s="143">
        <v>202</v>
      </c>
      <c r="G33" s="143">
        <v>168</v>
      </c>
      <c r="H33" s="143">
        <v>114</v>
      </c>
      <c r="I33" s="144">
        <v>1</v>
      </c>
      <c r="J33" s="144">
        <v>2</v>
      </c>
      <c r="K33" s="144"/>
      <c r="L33" s="144"/>
      <c r="N33" s="149"/>
    </row>
    <row r="34" spans="1:14" ht="30" customHeight="1" x14ac:dyDescent="0.3">
      <c r="A34" s="141" t="s">
        <v>133</v>
      </c>
      <c r="B34" s="142"/>
      <c r="C34" s="143">
        <f t="shared" si="7"/>
        <v>130</v>
      </c>
      <c r="D34" s="143"/>
      <c r="E34" s="144"/>
      <c r="F34" s="144">
        <v>92</v>
      </c>
      <c r="G34" s="143">
        <v>10</v>
      </c>
      <c r="H34" s="143">
        <v>27</v>
      </c>
      <c r="I34" s="144">
        <v>1</v>
      </c>
      <c r="J34" s="144"/>
      <c r="K34" s="144"/>
      <c r="L34" s="144"/>
      <c r="N34" s="149"/>
    </row>
    <row r="35" spans="1:14" ht="30" customHeight="1" x14ac:dyDescent="0.3">
      <c r="A35" s="141" t="s">
        <v>134</v>
      </c>
      <c r="B35" s="142"/>
      <c r="C35" s="143">
        <f t="shared" si="7"/>
        <v>1170</v>
      </c>
      <c r="D35" s="144">
        <v>1</v>
      </c>
      <c r="E35" s="144">
        <v>1</v>
      </c>
      <c r="F35" s="143">
        <v>115</v>
      </c>
      <c r="G35" s="143">
        <v>107</v>
      </c>
      <c r="H35" s="143">
        <v>919</v>
      </c>
      <c r="I35" s="144">
        <v>20</v>
      </c>
      <c r="J35" s="144">
        <v>6</v>
      </c>
      <c r="K35" s="144">
        <v>1</v>
      </c>
      <c r="L35" s="144"/>
      <c r="N35" s="149"/>
    </row>
    <row r="36" spans="1:14" ht="30" customHeight="1" x14ac:dyDescent="0.3">
      <c r="A36" s="141" t="s">
        <v>135</v>
      </c>
      <c r="B36" s="142"/>
      <c r="C36" s="143">
        <f t="shared" si="7"/>
        <v>14</v>
      </c>
      <c r="D36" s="144"/>
      <c r="E36" s="144"/>
      <c r="F36" s="144">
        <v>11</v>
      </c>
      <c r="G36" s="143">
        <v>3</v>
      </c>
      <c r="H36" s="143"/>
      <c r="I36" s="144"/>
      <c r="J36" s="144"/>
      <c r="K36" s="144"/>
      <c r="L36" s="144"/>
      <c r="N36" s="149"/>
    </row>
    <row r="37" spans="1:14" ht="30" customHeight="1" x14ac:dyDescent="0.3">
      <c r="A37" s="141" t="s">
        <v>136</v>
      </c>
      <c r="B37" s="142"/>
      <c r="C37" s="143">
        <f t="shared" si="7"/>
        <v>177</v>
      </c>
      <c r="D37" s="144">
        <v>1</v>
      </c>
      <c r="E37" s="144"/>
      <c r="F37" s="144">
        <v>69</v>
      </c>
      <c r="G37" s="144">
        <v>13</v>
      </c>
      <c r="H37" s="143">
        <v>93</v>
      </c>
      <c r="I37" s="144">
        <v>1</v>
      </c>
      <c r="J37" s="144"/>
      <c r="K37" s="144"/>
      <c r="L37" s="144"/>
      <c r="N37" s="149"/>
    </row>
    <row r="38" spans="1:14" ht="30" customHeight="1" x14ac:dyDescent="0.3">
      <c r="A38" s="141" t="s">
        <v>137</v>
      </c>
      <c r="B38" s="142"/>
      <c r="C38" s="143">
        <f t="shared" si="7"/>
        <v>566</v>
      </c>
      <c r="D38" s="144"/>
      <c r="E38" s="144"/>
      <c r="F38" s="143">
        <v>141</v>
      </c>
      <c r="G38" s="143">
        <v>39</v>
      </c>
      <c r="H38" s="143">
        <v>383</v>
      </c>
      <c r="I38" s="143">
        <v>3</v>
      </c>
      <c r="J38" s="144"/>
      <c r="K38" s="144"/>
      <c r="L38" s="144"/>
      <c r="N38" s="149"/>
    </row>
    <row r="39" spans="1:14" ht="30" customHeight="1" x14ac:dyDescent="0.3">
      <c r="A39" s="141" t="s">
        <v>138</v>
      </c>
      <c r="B39" s="142"/>
      <c r="C39" s="143">
        <f t="shared" si="7"/>
        <v>84</v>
      </c>
      <c r="D39" s="144">
        <v>1</v>
      </c>
      <c r="E39" s="144"/>
      <c r="F39" s="143">
        <v>37</v>
      </c>
      <c r="G39" s="143">
        <v>23</v>
      </c>
      <c r="H39" s="143">
        <v>14</v>
      </c>
      <c r="I39" s="144">
        <v>9</v>
      </c>
      <c r="J39" s="144"/>
      <c r="K39" s="144"/>
      <c r="L39" s="144"/>
      <c r="N39" s="151"/>
    </row>
  </sheetData>
  <mergeCells count="31">
    <mergeCell ref="A21:A22"/>
    <mergeCell ref="A20:B20"/>
    <mergeCell ref="A14:B14"/>
    <mergeCell ref="A15:B15"/>
    <mergeCell ref="A16:B16"/>
    <mergeCell ref="A17:B17"/>
    <mergeCell ref="A18:B18"/>
    <mergeCell ref="A19:B19"/>
    <mergeCell ref="A39:B39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23:B23"/>
    <mergeCell ref="A24:B24"/>
    <mergeCell ref="A25:B25"/>
    <mergeCell ref="A26:B26"/>
    <mergeCell ref="A27:B27"/>
    <mergeCell ref="A13:B13"/>
    <mergeCell ref="A9:A10"/>
    <mergeCell ref="A11:A12"/>
    <mergeCell ref="A5:L5"/>
    <mergeCell ref="A7:B8"/>
    <mergeCell ref="C7:C8"/>
  </mergeCells>
  <pageMargins left="0.7" right="0.7" top="0.75" bottom="0.75" header="0.3" footer="0.3"/>
  <ignoredErrors>
    <ignoredError sqref="D11:F11 G11:L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8.1.</vt:lpstr>
      <vt:lpstr>8.2.</vt:lpstr>
      <vt:lpstr>8.3.</vt:lpstr>
      <vt:lpstr>8.4.</vt:lpstr>
      <vt:lpstr>8.5.</vt:lpstr>
      <vt:lpstr>8.6.</vt:lpstr>
      <vt:lpstr>8.7.</vt:lpstr>
      <vt:lpstr>8.8.</vt:lpstr>
      <vt:lpstr>8.9.</vt:lpstr>
      <vt:lpstr>8.10.</vt:lpstr>
      <vt:lpstr>8.11.</vt:lpstr>
      <vt:lpstr>8.12.</vt:lpstr>
      <vt:lpstr>8.13.</vt:lpstr>
      <vt:lpstr>8.14.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Slobodanka Tomasevic</dc:creator>
  <cp:lastModifiedBy>Maja Krstic</cp:lastModifiedBy>
  <cp:lastPrinted>2024-08-29T09:46:48Z</cp:lastPrinted>
  <dcterms:created xsi:type="dcterms:W3CDTF">2024-01-26T11:18:22Z</dcterms:created>
  <dcterms:modified xsi:type="dcterms:W3CDTF">2025-09-17T12:28:38Z</dcterms:modified>
</cp:coreProperties>
</file>